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25" windowWidth="15480" windowHeight="9015" tabRatio="493" firstSheet="2" activeTab="2"/>
  </bookViews>
  <sheets>
    <sheet name="TA Chuyên ngành" sheetId="1" state="hidden" r:id="rId1"/>
    <sheet name="Giải phẫu bệnh" sheetId="2" state="hidden" r:id="rId2"/>
    <sheet name="Pháp luật" sheetId="3" r:id="rId3"/>
  </sheets>
  <definedNames>
    <definedName name="_xlnm.Print_Titles" localSheetId="0">'TA Chuyên ngành'!$10:$13</definedName>
  </definedNames>
  <calcPr fullCalcOnLoad="1"/>
</workbook>
</file>

<file path=xl/sharedStrings.xml><?xml version="1.0" encoding="utf-8"?>
<sst xmlns="http://schemas.openxmlformats.org/spreadsheetml/2006/main" count="279" uniqueCount="147">
  <si>
    <t>Stt</t>
  </si>
  <si>
    <t>Họ và tên</t>
  </si>
  <si>
    <t>Ngày sinh</t>
  </si>
  <si>
    <t>Điểm</t>
  </si>
  <si>
    <t>KTĐK (HS2)</t>
  </si>
  <si>
    <t>LT</t>
  </si>
  <si>
    <t>TH</t>
  </si>
  <si>
    <t>Ghi chú</t>
  </si>
  <si>
    <t>Kiểm tra</t>
  </si>
  <si>
    <t>TRƯỜNG TRUNG CẤP ÂU LẠC HUẾ</t>
  </si>
  <si>
    <t>THI LẦN 1</t>
  </si>
  <si>
    <t>Hệ trung cấp chuyên nghiệp</t>
  </si>
  <si>
    <t xml:space="preserve"> Điểm thi</t>
  </si>
  <si>
    <t xml:space="preserve">Ghi chú: </t>
  </si>
  <si>
    <t>Bằng số</t>
  </si>
  <si>
    <t>Bằng chữ</t>
  </si>
  <si>
    <t>BẢNG ĐIỂM HỌC PHẦN</t>
  </si>
  <si>
    <t>SỞ GIÁO DỤC VÀ ĐÀO TẠO TỈNH THỪA THIÊN HUẾ</t>
  </si>
  <si>
    <t xml:space="preserve">KTTX
(HS1)             </t>
  </si>
  <si>
    <t>Hiếu</t>
  </si>
  <si>
    <t xml:space="preserve">Hồ Văn </t>
  </si>
  <si>
    <t>Linh</t>
  </si>
  <si>
    <t xml:space="preserve">Nguyễn Văn </t>
  </si>
  <si>
    <t>Phi</t>
  </si>
  <si>
    <t>Phú</t>
  </si>
  <si>
    <t>Vinh</t>
  </si>
  <si>
    <t>Bằng
 số</t>
  </si>
  <si>
    <t>KTĐK
(HS2)</t>
  </si>
  <si>
    <t>Bằng 
chữ</t>
  </si>
  <si>
    <t>KTTX
(HS1)</t>
  </si>
  <si>
    <t>Điểm 
Học phần</t>
  </si>
  <si>
    <t>TB
KT</t>
  </si>
  <si>
    <t>Bằng
 chữ</t>
  </si>
  <si>
    <t>TB
Thi</t>
  </si>
  <si>
    <t>KT
ĐK (HS2)</t>
  </si>
  <si>
    <t xml:space="preserve">KT
TX
(HS1)             </t>
  </si>
  <si>
    <r>
      <t xml:space="preserve">- Số học sinh vắng thi: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</si>
  <si>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Ngày 
sinh</t>
  </si>
  <si>
    <r>
      <t xml:space="preserve">- Số học sinh chuyển điểm: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</si>
  <si>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Điểm
 Học phần</t>
  </si>
  <si>
    <t>Số đơn vị học trình: 2</t>
  </si>
  <si>
    <r>
      <t xml:space="preserve">- Số học sinh thi đạt:             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</si>
  <si>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r>
      <t>- Số học sinh đình chỉ thi: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</si>
  <si>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t>Đại</t>
  </si>
  <si>
    <t>Đáo</t>
  </si>
  <si>
    <t>Nguyễn</t>
  </si>
  <si>
    <t>Đạt</t>
  </si>
  <si>
    <t xml:space="preserve">Võ Hữu </t>
  </si>
  <si>
    <t>Định</t>
  </si>
  <si>
    <t>Dòn</t>
  </si>
  <si>
    <t>Du</t>
  </si>
  <si>
    <t>Hào</t>
  </si>
  <si>
    <t xml:space="preserve">Lê </t>
  </si>
  <si>
    <t xml:space="preserve">Hậu </t>
  </si>
  <si>
    <t xml:space="preserve">Đặng Thị </t>
  </si>
  <si>
    <t xml:space="preserve">Trần Ngọc </t>
  </si>
  <si>
    <t>Hoàng</t>
  </si>
  <si>
    <t>Hợi</t>
  </si>
  <si>
    <t xml:space="preserve">Lê Quang </t>
  </si>
  <si>
    <t>Hưng</t>
  </si>
  <si>
    <t xml:space="preserve">Nguyễn Quang </t>
  </si>
  <si>
    <t>Khánh</t>
  </si>
  <si>
    <t xml:space="preserve">Nguyễn Thị Thu </t>
  </si>
  <si>
    <t>Lan</t>
  </si>
  <si>
    <t xml:space="preserve">Hồ Thị Ngọc </t>
  </si>
  <si>
    <t>Hoàng Khánh</t>
  </si>
  <si>
    <t>Ly</t>
  </si>
  <si>
    <t xml:space="preserve">Trương Văn </t>
  </si>
  <si>
    <t>Minh</t>
  </si>
  <si>
    <t xml:space="preserve">Hà Văn </t>
  </si>
  <si>
    <t xml:space="preserve">Nhật </t>
  </si>
  <si>
    <t xml:space="preserve">Ngô Thị Kim </t>
  </si>
  <si>
    <t>Nhớ</t>
  </si>
  <si>
    <t>Nhờ</t>
  </si>
  <si>
    <t>Non</t>
  </si>
  <si>
    <t xml:space="preserve">Trần Xuân </t>
  </si>
  <si>
    <t>Ổi</t>
  </si>
  <si>
    <t xml:space="preserve">Trương </t>
  </si>
  <si>
    <t xml:space="preserve">Nguyễn Hồng </t>
  </si>
  <si>
    <t>Ram</t>
  </si>
  <si>
    <t xml:space="preserve">Trương Thế </t>
  </si>
  <si>
    <t>Sơn</t>
  </si>
  <si>
    <t xml:space="preserve">Lê Gia </t>
  </si>
  <si>
    <t xml:space="preserve">Nguyễn Phước </t>
  </si>
  <si>
    <t>Tài</t>
  </si>
  <si>
    <t xml:space="preserve">Nguyễn Đình </t>
  </si>
  <si>
    <t>Tánh</t>
  </si>
  <si>
    <t>Thái</t>
  </si>
  <si>
    <t>Thêm</t>
  </si>
  <si>
    <t xml:space="preserve">Phan Xuân </t>
  </si>
  <si>
    <t>Thịnh</t>
  </si>
  <si>
    <t>Thỏa</t>
  </si>
  <si>
    <t xml:space="preserve">Nguyễn Thị </t>
  </si>
  <si>
    <t>Thuỷ</t>
  </si>
  <si>
    <t>Thùy</t>
  </si>
  <si>
    <t xml:space="preserve">Đào Vũ </t>
  </si>
  <si>
    <t>Thuyên</t>
  </si>
  <si>
    <t>Tịnh</t>
  </si>
  <si>
    <t>Nguyễn Văn</t>
  </si>
  <si>
    <t>Toán</t>
  </si>
  <si>
    <t>Trần</t>
  </si>
  <si>
    <t xml:space="preserve">Phan </t>
  </si>
  <si>
    <t>Tư</t>
  </si>
  <si>
    <t xml:space="preserve">Hồ Thị </t>
  </si>
  <si>
    <t>Xót</t>
  </si>
  <si>
    <t>Lớp: K7 - TY - A - Niên khóa: 2013 - 2015</t>
  </si>
  <si>
    <r>
      <t xml:space="preserve">- Số học sinh thi đạt:         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</si>
  <si>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r>
      <t xml:space="preserve">- Số học sinh thi lại:           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</si>
  <si>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học lại: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</si>
  <si>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chuyển điểm: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</si>
  <si>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dự thi:      </t>
    </r>
    <r>
      <rPr>
        <sz val="12"/>
        <rFont val="Times New Roman"/>
        <family val="1"/>
      </rPr>
      <t xml:space="preserve"> học sinh</t>
    </r>
  </si>
  <si>
    <r>
      <t xml:space="preserve">- Số học sinh dự thi: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học sinh</t>
    </r>
  </si>
  <si>
    <t>Học phần: TIẾNG ANH CHUYÊN NGÀNH</t>
  </si>
  <si>
    <t>Số đơn vị học trình: 3 (2LT + 1TH)</t>
  </si>
  <si>
    <r>
      <t>- Số học sinh theo danh sách:</t>
    </r>
    <r>
      <rPr>
        <b/>
        <sz val="12"/>
        <rFont val="Times New Roman"/>
        <family val="1"/>
      </rPr>
      <t xml:space="preserve"> 42</t>
    </r>
    <r>
      <rPr>
        <sz val="12"/>
        <rFont val="Times New Roman"/>
        <family val="1"/>
      </rPr>
      <t xml:space="preserve"> học sinh</t>
    </r>
  </si>
  <si>
    <t>Huế, ngày     tháng     năm 2014</t>
  </si>
  <si>
    <t>Huế, ngày    tháng    năm 2014</t>
  </si>
  <si>
    <t>Học phần: Giải phẫu bệnh</t>
  </si>
  <si>
    <t>Kỳ thi: Học kỳ   - Năm học: 2013 - 2014</t>
  </si>
  <si>
    <t>Kỳ thi: Học kỳ    - Năm học: 2013 - 2014</t>
  </si>
  <si>
    <t>Ghi 
chú</t>
  </si>
  <si>
    <t>TBKT</t>
  </si>
  <si>
    <t>Điểm môn học</t>
  </si>
  <si>
    <t>Thang điểm 10</t>
  </si>
  <si>
    <t>Thang điểm 4</t>
  </si>
  <si>
    <t>Điểm
chữ</t>
  </si>
  <si>
    <t>Điểm
số</t>
  </si>
  <si>
    <t>Kỳ thi: Học kỳ 1- Năm học: 2019-2020</t>
  </si>
  <si>
    <t>Lớp:  K13-TY - A - Niên khóa: 2019 - 2021</t>
  </si>
  <si>
    <t>Võ Duy</t>
  </si>
  <si>
    <t>Đức</t>
  </si>
  <si>
    <t>Hài</t>
  </si>
  <si>
    <t>Lương Thị</t>
  </si>
  <si>
    <t>Thuận</t>
  </si>
  <si>
    <t>A Vô</t>
  </si>
  <si>
    <t>Vễ</t>
  </si>
  <si>
    <t>30/1/1999</t>
  </si>
  <si>
    <t xml:space="preserve">Lê Anh Nhật </t>
  </si>
  <si>
    <t>07/12/0987</t>
  </si>
  <si>
    <t>Nguyễn Thị</t>
  </si>
  <si>
    <t>Mai</t>
  </si>
  <si>
    <t>12/7/2001</t>
  </si>
  <si>
    <t>02/02/2003</t>
  </si>
  <si>
    <t>16/4/2000</t>
  </si>
  <si>
    <t>Số TC: 3</t>
  </si>
  <si>
    <t>Học phần: Pháp luật</t>
  </si>
  <si>
    <t>TRƯỜNG CAO ĐẲNG ÂU LẠC HUẾ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</si>
</sst>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0.0"/>
    <numFmt numFmtId="178" formatCode="00"/>
    <numFmt numFmtId="179" formatCode="mmm\-yyyy"/>
    <numFmt numFmtId="180" formatCode="[$-F800]dddd\,\ mmmm\ dd\,\ yyyy"/>
    <numFmt numFmtId="181" formatCode="[$-409]dddd\,\ mmmm\ dd\,\ yyyy"/>
    <numFmt numFmtId="182" formatCode="#,##0.0"/>
    <numFmt numFmtId="183" formatCode="[$-42A]dd\ mmmm\ yyyy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b/>
      <i/>
      <sz val="12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60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2" fillId="0" borderId="13" xfId="0" applyNumberFormat="1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2" xfId="44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/>
    </xf>
    <xf numFmtId="180" fontId="8" fillId="0" borderId="15" xfId="0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center" vertical="justify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82" fontId="15" fillId="0" borderId="12" xfId="0" applyNumberFormat="1" applyFont="1" applyFill="1" applyBorder="1" applyAlignment="1">
      <alignment horizontal="center" vertical="center" wrapText="1"/>
    </xf>
    <xf numFmtId="182" fontId="15" fillId="0" borderId="15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7" fontId="12" fillId="0" borderId="15" xfId="0" applyNumberFormat="1" applyFont="1" applyFill="1" applyBorder="1" applyAlignment="1">
      <alignment horizontal="center" vertical="justify"/>
    </xf>
    <xf numFmtId="0" fontId="12" fillId="0" borderId="11" xfId="0" applyFont="1" applyFill="1" applyBorder="1" applyAlignment="1">
      <alignment horizontal="center"/>
    </xf>
    <xf numFmtId="177" fontId="12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182" fontId="12" fillId="0" borderId="15" xfId="0" applyNumberFormat="1" applyFont="1" applyFill="1" applyBorder="1" applyAlignment="1">
      <alignment horizontal="center" vertical="center"/>
    </xf>
    <xf numFmtId="0" fontId="16" fillId="0" borderId="0" xfId="59" applyFont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18" fillId="0" borderId="0" xfId="59" applyFont="1" applyAlignment="1">
      <alignment/>
      <protection/>
    </xf>
    <xf numFmtId="0" fontId="16" fillId="0" borderId="0" xfId="0" applyFont="1" applyFill="1" applyAlignment="1">
      <alignment/>
    </xf>
    <xf numFmtId="0" fontId="12" fillId="32" borderId="12" xfId="0" applyFont="1" applyFill="1" applyBorder="1" applyAlignment="1">
      <alignment horizontal="center" vertical="center"/>
    </xf>
    <xf numFmtId="182" fontId="15" fillId="32" borderId="15" xfId="0" applyNumberFormat="1" applyFont="1" applyFill="1" applyBorder="1" applyAlignment="1">
      <alignment horizontal="center" vertical="center" wrapText="1"/>
    </xf>
    <xf numFmtId="182" fontId="12" fillId="32" borderId="15" xfId="0" applyNumberFormat="1" applyFont="1" applyFill="1" applyBorder="1" applyAlignment="1">
      <alignment horizontal="center" vertical="center"/>
    </xf>
    <xf numFmtId="182" fontId="15" fillId="32" borderId="12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4" fontId="16" fillId="0" borderId="0" xfId="44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 quotePrefix="1">
      <alignment horizontal="center"/>
    </xf>
    <xf numFmtId="0" fontId="57" fillId="32" borderId="11" xfId="0" applyFont="1" applyFill="1" applyBorder="1" applyAlignment="1">
      <alignment/>
    </xf>
    <xf numFmtId="0" fontId="57" fillId="32" borderId="10" xfId="0" applyFont="1" applyFill="1" applyBorder="1" applyAlignment="1">
      <alignment/>
    </xf>
    <xf numFmtId="49" fontId="57" fillId="32" borderId="10" xfId="0" applyNumberFormat="1" applyFont="1" applyFill="1" applyBorder="1" applyAlignment="1">
      <alignment horizontal="center"/>
    </xf>
    <xf numFmtId="49" fontId="57" fillId="32" borderId="15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justify"/>
    </xf>
    <xf numFmtId="177" fontId="1" fillId="0" borderId="10" xfId="0" applyNumberFormat="1" applyFont="1" applyFill="1" applyBorder="1" applyAlignment="1">
      <alignment horizontal="center" vertical="justify"/>
    </xf>
    <xf numFmtId="177" fontId="1" fillId="0" borderId="11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center"/>
    </xf>
    <xf numFmtId="14" fontId="12" fillId="0" borderId="19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177" fontId="12" fillId="0" borderId="13" xfId="44" applyNumberFormat="1" applyFont="1" applyFill="1" applyBorder="1" applyAlignment="1">
      <alignment horizontal="center" vertical="center" wrapText="1"/>
    </xf>
    <xf numFmtId="177" fontId="12" fillId="0" borderId="19" xfId="44" applyNumberFormat="1" applyFont="1" applyFill="1" applyBorder="1" applyAlignment="1">
      <alignment horizontal="center" vertical="center" wrapText="1"/>
    </xf>
    <xf numFmtId="177" fontId="12" fillId="0" borderId="12" xfId="44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justify"/>
    </xf>
    <xf numFmtId="177" fontId="12" fillId="0" borderId="10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44" applyFont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13" fillId="0" borderId="11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44" fontId="12" fillId="0" borderId="17" xfId="44" applyFont="1" applyBorder="1" applyAlignment="1">
      <alignment horizontal="center" vertical="center" wrapText="1"/>
    </xf>
    <xf numFmtId="44" fontId="12" fillId="0" borderId="16" xfId="44" applyFont="1" applyBorder="1" applyAlignment="1">
      <alignment horizontal="center" vertical="center" wrapText="1"/>
    </xf>
    <xf numFmtId="44" fontId="12" fillId="0" borderId="18" xfId="44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12" fillId="0" borderId="13" xfId="44" applyFont="1" applyBorder="1" applyAlignment="1">
      <alignment horizontal="center" vertical="center" wrapText="1"/>
    </xf>
    <xf numFmtId="44" fontId="12" fillId="0" borderId="12" xfId="44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right"/>
    </xf>
    <xf numFmtId="44" fontId="16" fillId="0" borderId="0" xfId="44" applyFont="1" applyFill="1" applyAlignment="1">
      <alignment horizontal="center"/>
    </xf>
    <xf numFmtId="44" fontId="12" fillId="0" borderId="19" xfId="44" applyFont="1" applyBorder="1" applyAlignment="1">
      <alignment horizontal="center" vertical="center" wrapText="1"/>
    </xf>
    <xf numFmtId="44" fontId="12" fillId="0" borderId="15" xfId="44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 C07VT1" xfId="58"/>
    <cellStyle name="Normal_Sheet1" xfId="59"/>
    <cellStyle name="Normal_Sheet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1753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877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925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7067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00679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12506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7629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0677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52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5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56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190500"/>
    <xdr:sp>
      <xdr:nvSpPr>
        <xdr:cNvPr id="1" name="AutoShape 1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2" name="AutoShape 2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190500"/>
    <xdr:sp>
      <xdr:nvSpPr>
        <xdr:cNvPr id="4" name="AutoShape 4" descr="9k="/>
        <xdr:cNvSpPr>
          <a:spLocks noChangeAspect="1"/>
        </xdr:cNvSpPr>
      </xdr:nvSpPr>
      <xdr:spPr>
        <a:xfrm>
          <a:off x="1666875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5" name="AutoShape 5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8" name="AutoShape 8" descr="9k="/>
        <xdr:cNvSpPr>
          <a:spLocks noChangeAspect="1"/>
        </xdr:cNvSpPr>
      </xdr:nvSpPr>
      <xdr:spPr>
        <a:xfrm>
          <a:off x="462915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9" name="AutoShape 1" descr="9k="/>
        <xdr:cNvSpPr>
          <a:spLocks noChangeAspect="1"/>
        </xdr:cNvSpPr>
      </xdr:nvSpPr>
      <xdr:spPr>
        <a:xfrm>
          <a:off x="166687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12" name="AutoShape 5" descr="9k="/>
        <xdr:cNvSpPr>
          <a:spLocks noChangeAspect="1"/>
        </xdr:cNvSpPr>
      </xdr:nvSpPr>
      <xdr:spPr>
        <a:xfrm>
          <a:off x="166687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3" name="AutoShape 6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4" name="AutoShape 7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15" name="AutoShape 8" descr="9k="/>
        <xdr:cNvSpPr>
          <a:spLocks noChangeAspect="1"/>
        </xdr:cNvSpPr>
      </xdr:nvSpPr>
      <xdr:spPr>
        <a:xfrm>
          <a:off x="462915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6" name="AutoShape 1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7" name="AutoShape 2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18" name="AutoShape 3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9" name="AutoShape 5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20" name="AutoShape 6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21" name="AutoShape 7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2" name="AutoShape 1" descr="9k="/>
        <xdr:cNvSpPr>
          <a:spLocks noChangeAspect="1"/>
        </xdr:cNvSpPr>
      </xdr:nvSpPr>
      <xdr:spPr>
        <a:xfrm>
          <a:off x="166687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3" name="AutoShape 2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4" name="AutoShape 3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5" name="AutoShape 5" descr="9k="/>
        <xdr:cNvSpPr>
          <a:spLocks noChangeAspect="1"/>
        </xdr:cNvSpPr>
      </xdr:nvSpPr>
      <xdr:spPr>
        <a:xfrm>
          <a:off x="166687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6" name="AutoShape 6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7" name="AutoShape 7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885825</xdr:colOff>
      <xdr:row>2</xdr:row>
      <xdr:rowOff>9525</xdr:rowOff>
    </xdr:from>
    <xdr:to>
      <xdr:col>3</xdr:col>
      <xdr:colOff>247650</xdr:colOff>
      <xdr:row>2</xdr:row>
      <xdr:rowOff>9525</xdr:rowOff>
    </xdr:to>
    <xdr:sp>
      <xdr:nvSpPr>
        <xdr:cNvPr id="28" name="Straight Connector 2"/>
        <xdr:cNvSpPr>
          <a:spLocks/>
        </xdr:cNvSpPr>
      </xdr:nvSpPr>
      <xdr:spPr>
        <a:xfrm>
          <a:off x="1123950" y="409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6">
      <selection activeCell="D15" sqref="D15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6.28125" style="0" bestFit="1" customWidth="1"/>
    <col min="4" max="4" width="12.421875" style="5" customWidth="1"/>
    <col min="5" max="5" width="7.00390625" style="0" bestFit="1" customWidth="1"/>
    <col min="6" max="6" width="6.57421875" style="0" customWidth="1"/>
    <col min="7" max="7" width="5.8515625" style="7" customWidth="1"/>
    <col min="8" max="8" width="5.140625" style="7" customWidth="1"/>
    <col min="9" max="9" width="3.7109375" style="7" customWidth="1"/>
    <col min="10" max="10" width="11.00390625" style="0" customWidth="1"/>
    <col min="11" max="11" width="11.00390625" style="7" customWidth="1"/>
    <col min="12" max="12" width="13.421875" style="0" customWidth="1"/>
  </cols>
  <sheetData>
    <row r="1" spans="1:12" s="1" customFormat="1" ht="15.75">
      <c r="A1" s="134" t="s">
        <v>17</v>
      </c>
      <c r="B1" s="134"/>
      <c r="C1" s="134"/>
      <c r="D1" s="134"/>
      <c r="E1" s="134"/>
      <c r="F1" s="134"/>
      <c r="G1" s="134"/>
      <c r="H1" s="134"/>
      <c r="I1" s="136"/>
      <c r="J1" s="136"/>
      <c r="K1" s="136"/>
      <c r="L1" s="136"/>
    </row>
    <row r="2" spans="1:12" s="1" customFormat="1" ht="15.75">
      <c r="A2" s="135" t="s">
        <v>9</v>
      </c>
      <c r="B2" s="135"/>
      <c r="C2" s="135"/>
      <c r="D2" s="135"/>
      <c r="E2" s="135"/>
      <c r="F2" s="135"/>
      <c r="G2" s="135"/>
      <c r="H2" s="135"/>
      <c r="I2" s="136"/>
      <c r="J2" s="136"/>
      <c r="K2" s="136"/>
      <c r="L2" s="136"/>
    </row>
    <row r="3" spans="4:11" s="1" customFormat="1" ht="15">
      <c r="D3" s="4"/>
      <c r="G3" s="6"/>
      <c r="H3" s="6"/>
      <c r="I3" s="6"/>
      <c r="K3" s="6"/>
    </row>
    <row r="4" spans="4:11" s="1" customFormat="1" ht="15">
      <c r="D4" s="4"/>
      <c r="G4" s="6"/>
      <c r="H4" s="6"/>
      <c r="I4" s="6"/>
      <c r="K4" s="6"/>
    </row>
    <row r="5" spans="1:12" s="1" customFormat="1" ht="15.75">
      <c r="A5" s="127" t="s">
        <v>112</v>
      </c>
      <c r="B5" s="128"/>
      <c r="C5" s="128"/>
      <c r="D5" s="128"/>
      <c r="E5" s="128"/>
      <c r="F5" s="3"/>
      <c r="G5" s="3"/>
      <c r="H5" s="127" t="s">
        <v>40</v>
      </c>
      <c r="I5" s="127"/>
      <c r="J5" s="127"/>
      <c r="K5" s="127"/>
      <c r="L5" s="127"/>
    </row>
    <row r="6" spans="1:22" s="1" customFormat="1" ht="15.75">
      <c r="A6" s="127" t="s">
        <v>119</v>
      </c>
      <c r="B6" s="128"/>
      <c r="C6" s="128"/>
      <c r="D6" s="128"/>
      <c r="E6" s="128"/>
      <c r="F6" s="3"/>
      <c r="G6" s="3"/>
      <c r="H6" s="127" t="s">
        <v>105</v>
      </c>
      <c r="I6" s="127"/>
      <c r="J6" s="127"/>
      <c r="K6" s="127"/>
      <c r="L6" s="127"/>
      <c r="N6" s="3"/>
      <c r="O6" s="3"/>
      <c r="P6" s="3"/>
      <c r="Q6" s="3"/>
      <c r="R6" s="3"/>
      <c r="S6" s="3"/>
      <c r="T6" s="3"/>
      <c r="U6" s="3"/>
      <c r="V6" s="3"/>
    </row>
    <row r="7" spans="4:12" s="1" customFormat="1" ht="15.75">
      <c r="D7" s="4"/>
      <c r="F7" s="11"/>
      <c r="G7" s="11"/>
      <c r="H7" s="137" t="s">
        <v>11</v>
      </c>
      <c r="I7" s="137"/>
      <c r="J7" s="137"/>
      <c r="K7" s="137"/>
      <c r="L7" s="137"/>
    </row>
    <row r="8" ht="12.75"/>
    <row r="10" spans="1:13" s="10" customFormat="1" ht="15">
      <c r="A10" s="138" t="s">
        <v>0</v>
      </c>
      <c r="B10" s="121" t="s">
        <v>1</v>
      </c>
      <c r="C10" s="122"/>
      <c r="D10" s="102" t="s">
        <v>2</v>
      </c>
      <c r="E10" s="129" t="s">
        <v>3</v>
      </c>
      <c r="F10" s="130"/>
      <c r="G10" s="130"/>
      <c r="H10" s="130"/>
      <c r="I10" s="130"/>
      <c r="J10" s="131"/>
      <c r="K10" s="105" t="s">
        <v>39</v>
      </c>
      <c r="L10" s="138" t="s">
        <v>7</v>
      </c>
      <c r="M10" s="30"/>
    </row>
    <row r="11" spans="1:13" s="10" customFormat="1" ht="13.5" customHeight="1">
      <c r="A11" s="139"/>
      <c r="B11" s="123"/>
      <c r="C11" s="124"/>
      <c r="D11" s="103"/>
      <c r="E11" s="110" t="s">
        <v>8</v>
      </c>
      <c r="F11" s="111"/>
      <c r="G11" s="112"/>
      <c r="H11" s="129" t="s">
        <v>12</v>
      </c>
      <c r="I11" s="130"/>
      <c r="J11" s="131"/>
      <c r="K11" s="106"/>
      <c r="L11" s="139"/>
      <c r="M11" s="30"/>
    </row>
    <row r="12" spans="1:13" s="10" customFormat="1" ht="12.75" customHeight="1">
      <c r="A12" s="139"/>
      <c r="B12" s="123"/>
      <c r="C12" s="124"/>
      <c r="D12" s="103"/>
      <c r="E12" s="108" t="s">
        <v>18</v>
      </c>
      <c r="F12" s="108" t="s">
        <v>4</v>
      </c>
      <c r="G12" s="132" t="s">
        <v>31</v>
      </c>
      <c r="H12" s="115" t="s">
        <v>6</v>
      </c>
      <c r="I12" s="116"/>
      <c r="J12" s="117"/>
      <c r="K12" s="106"/>
      <c r="L12" s="139"/>
      <c r="M12" s="30"/>
    </row>
    <row r="13" spans="1:13" s="10" customFormat="1" ht="32.25" customHeight="1">
      <c r="A13" s="140"/>
      <c r="B13" s="125"/>
      <c r="C13" s="126"/>
      <c r="D13" s="104"/>
      <c r="E13" s="109"/>
      <c r="F13" s="109"/>
      <c r="G13" s="133"/>
      <c r="H13" s="118" t="s">
        <v>14</v>
      </c>
      <c r="I13" s="119"/>
      <c r="J13" s="28" t="s">
        <v>15</v>
      </c>
      <c r="K13" s="107"/>
      <c r="L13" s="140"/>
      <c r="M13" s="30"/>
    </row>
    <row r="14" spans="1:13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5">
        <f>ROUND((E14+F14*2)/3,1)</f>
        <v>0</v>
      </c>
      <c r="H14" s="98"/>
      <c r="I14" s="99"/>
      <c r="J14" s="37">
        <f>IF(H14=6,"Sáu chẵn",IF(H14=7,"Bảy chẵn",IF(H14=9,"Chín chẵn",IF(H14=8,"Tám chẵn",IF(H14=2,"Hai chẵn",IF(H14=4,"Bốn chẵn",IF(H14=5,"Năm chẵn",IF(H14=3,"Ba chẵn",))))))))</f>
        <v>0</v>
      </c>
      <c r="K14" s="42">
        <f>ROUND((G14+H14)/2,1)</f>
        <v>0</v>
      </c>
      <c r="L14" s="44"/>
      <c r="M14" s="29" t="str">
        <f aca="true" t="shared" si="0" ref="M14:M55">IF(K14&gt;=5,"Đủ",IF(K14&lt;5,"Hỏng"))</f>
        <v>Hỏng</v>
      </c>
    </row>
    <row r="15" spans="1:13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5">
        <f aca="true" t="shared" si="1" ref="G15:G55">ROUND((E15+F15*2)/3,1)</f>
        <v>0</v>
      </c>
      <c r="H15" s="98"/>
      <c r="I15" s="99"/>
      <c r="J15" s="37">
        <f>IF(H15=6,"Sáu chẵn",IF(H15=7,"Bảy chẵn",IF(H15=9,"Chín chẵn",IF(H15=8,"Tám chẵn",IF(H15=2,"Hai chẵn",IF(H15=4,"Bốn chẵn",IF(H15=5,"Năm chẵn",IF(H15=3,"Ba chẵn",))))))))</f>
        <v>0</v>
      </c>
      <c r="K15" s="42">
        <f aca="true" t="shared" si="2" ref="K15:K55">ROUND((G15+H15)/2,1)</f>
        <v>0</v>
      </c>
      <c r="L15" s="44"/>
      <c r="M15" s="29" t="str">
        <f t="shared" si="0"/>
        <v>Hỏng</v>
      </c>
    </row>
    <row r="16" spans="1:13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5">
        <f t="shared" si="1"/>
        <v>0</v>
      </c>
      <c r="H16" s="98"/>
      <c r="I16" s="99"/>
      <c r="J16" s="37">
        <f>IF(H16=6,"Sáu chẵn",IF(H16=7,"Bảy chẵn",IF(H16=9,"Chín chẵn",IF(H16=8,"Tám chẵn",IF(H16=2,"Hai chẵn",IF(H16=4,"Bốn chẵn",IF(H16=5,"Năm chẵn",IF(H16=3,"Ba chẵn",))))))))</f>
        <v>0</v>
      </c>
      <c r="K16" s="42">
        <f t="shared" si="2"/>
        <v>0</v>
      </c>
      <c r="L16" s="44"/>
      <c r="M16" s="29" t="str">
        <f t="shared" si="0"/>
        <v>Hỏng</v>
      </c>
    </row>
    <row r="17" spans="1:13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5">
        <f t="shared" si="1"/>
        <v>0</v>
      </c>
      <c r="H17" s="98"/>
      <c r="I17" s="99"/>
      <c r="J17" s="37">
        <f>IF(I17=6,"Sáu chẵn",IF(I17=7,"Bảy chẵn",IF(I17=9,"Chín chẵn",IF(I17=8,"Tám chẵn",IF(I17=2,"Hai chẵn",IF(I17=4,"Bốn chẵn",IF(I17=5,"Năm chẵn",IF(I17=3,"Ba chẵn",))))))))</f>
        <v>0</v>
      </c>
      <c r="K17" s="42">
        <f t="shared" si="2"/>
        <v>0</v>
      </c>
      <c r="L17" s="44"/>
      <c r="M17" s="29" t="str">
        <f t="shared" si="0"/>
        <v>Hỏng</v>
      </c>
    </row>
    <row r="18" spans="1:13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5">
        <f t="shared" si="1"/>
        <v>0</v>
      </c>
      <c r="H18" s="98"/>
      <c r="I18" s="99"/>
      <c r="J18" s="37">
        <f>IF(H18=6,"Sáu chẵn",IF(H18=7,"Bảy chẵn",IF(H18=9,"Chín chẵn",IF(H18=8,"Tám chẵn",IF(H18=2,"Hai chẵn",IF(H18=4,"Bốn chẵn",IF(H18=5,"Năm chẵn",IF(H18=3,"Ba chẵn",))))))))</f>
        <v>0</v>
      </c>
      <c r="K18" s="42">
        <f t="shared" si="2"/>
        <v>0</v>
      </c>
      <c r="L18" s="44"/>
      <c r="M18" s="29" t="str">
        <f t="shared" si="0"/>
        <v>Hỏng</v>
      </c>
    </row>
    <row r="19" spans="1:13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5">
        <f t="shared" si="1"/>
        <v>0</v>
      </c>
      <c r="H19" s="98"/>
      <c r="I19" s="99"/>
      <c r="J19" s="37">
        <f>IF(H19=6,"Sáu chẵn",IF(H19=7,"Bảy chẵn",IF(H19=9,"Chín chẵn",IF(H19=8,"Tám chẵn",IF(H19=2,"Hai chẵn",IF(H19=4,"Bốn chẵn",IF(H19=5,"Năm chẵn",IF(H19=3,"Ba chẵn",))))))))</f>
        <v>0</v>
      </c>
      <c r="K19" s="42">
        <f t="shared" si="2"/>
        <v>0</v>
      </c>
      <c r="L19" s="44"/>
      <c r="M19" s="29" t="str">
        <f t="shared" si="0"/>
        <v>Hỏng</v>
      </c>
    </row>
    <row r="20" spans="1:13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5">
        <f t="shared" si="1"/>
        <v>0</v>
      </c>
      <c r="H20" s="98"/>
      <c r="I20" s="99"/>
      <c r="J20" s="37">
        <f aca="true" t="shared" si="3" ref="J20:J35">IF(H20=6,"Sáu chẵn",IF(H20=7,"Bảy chẵn",IF(H20=9,"Chín chẵn",IF(H20=8,"Tám chẵn",IF(H20=2,"Hai chẵn",IF(H20=4,"Bốn chẵn",IF(H20=5,"Năm chẵn",IF(H20=3,"Ba chẵn",))))))))</f>
        <v>0</v>
      </c>
      <c r="K20" s="42">
        <f t="shared" si="2"/>
        <v>0</v>
      </c>
      <c r="L20" s="44"/>
      <c r="M20" s="29" t="str">
        <f t="shared" si="0"/>
        <v>Hỏng</v>
      </c>
    </row>
    <row r="21" spans="1:13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5">
        <f t="shared" si="1"/>
        <v>0</v>
      </c>
      <c r="H21" s="98"/>
      <c r="I21" s="99"/>
      <c r="J21" s="37">
        <f t="shared" si="3"/>
        <v>0</v>
      </c>
      <c r="K21" s="42">
        <f t="shared" si="2"/>
        <v>0</v>
      </c>
      <c r="L21" s="44"/>
      <c r="M21" s="29" t="str">
        <f t="shared" si="0"/>
        <v>Hỏng</v>
      </c>
    </row>
    <row r="22" spans="1:13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5">
        <f t="shared" si="1"/>
        <v>0</v>
      </c>
      <c r="H22" s="142"/>
      <c r="I22" s="143"/>
      <c r="J22" s="37">
        <f t="shared" si="3"/>
        <v>0</v>
      </c>
      <c r="K22" s="42">
        <f t="shared" si="2"/>
        <v>0</v>
      </c>
      <c r="L22" s="44"/>
      <c r="M22" s="29" t="str">
        <f t="shared" si="0"/>
        <v>Hỏng</v>
      </c>
    </row>
    <row r="23" spans="1:13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5">
        <f t="shared" si="1"/>
        <v>0</v>
      </c>
      <c r="H23" s="98"/>
      <c r="I23" s="99"/>
      <c r="J23" s="37">
        <f t="shared" si="3"/>
        <v>0</v>
      </c>
      <c r="K23" s="42">
        <f t="shared" si="2"/>
        <v>0</v>
      </c>
      <c r="L23" s="44"/>
      <c r="M23" s="29" t="str">
        <f t="shared" si="0"/>
        <v>Hỏng</v>
      </c>
    </row>
    <row r="24" spans="1:13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5">
        <f t="shared" si="1"/>
        <v>0</v>
      </c>
      <c r="H24" s="98"/>
      <c r="I24" s="99"/>
      <c r="J24" s="37">
        <f t="shared" si="3"/>
        <v>0</v>
      </c>
      <c r="K24" s="42">
        <f t="shared" si="2"/>
        <v>0</v>
      </c>
      <c r="L24" s="44"/>
      <c r="M24" s="29" t="str">
        <f t="shared" si="0"/>
        <v>Hỏng</v>
      </c>
    </row>
    <row r="25" spans="1:13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5">
        <f t="shared" si="1"/>
        <v>0</v>
      </c>
      <c r="H25" s="98"/>
      <c r="I25" s="99"/>
      <c r="J25" s="37">
        <f t="shared" si="3"/>
        <v>0</v>
      </c>
      <c r="K25" s="42">
        <f t="shared" si="2"/>
        <v>0</v>
      </c>
      <c r="L25" s="44"/>
      <c r="M25" s="29" t="str">
        <f t="shared" si="0"/>
        <v>Hỏng</v>
      </c>
    </row>
    <row r="26" spans="1:13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5">
        <f t="shared" si="1"/>
        <v>0</v>
      </c>
      <c r="H26" s="98"/>
      <c r="I26" s="99"/>
      <c r="J26" s="37">
        <f t="shared" si="3"/>
        <v>0</v>
      </c>
      <c r="K26" s="42">
        <f t="shared" si="2"/>
        <v>0</v>
      </c>
      <c r="L26" s="44"/>
      <c r="M26" s="29" t="str">
        <f t="shared" si="0"/>
        <v>Hỏng</v>
      </c>
    </row>
    <row r="27" spans="1:13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5">
        <f t="shared" si="1"/>
        <v>0</v>
      </c>
      <c r="H27" s="98"/>
      <c r="I27" s="99"/>
      <c r="J27" s="37">
        <f t="shared" si="3"/>
        <v>0</v>
      </c>
      <c r="K27" s="42">
        <f t="shared" si="2"/>
        <v>0</v>
      </c>
      <c r="L27" s="44"/>
      <c r="M27" s="29" t="str">
        <f t="shared" si="0"/>
        <v>Hỏng</v>
      </c>
    </row>
    <row r="28" spans="1:13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35">
        <f t="shared" si="1"/>
        <v>0</v>
      </c>
      <c r="H28" s="98"/>
      <c r="I28" s="99"/>
      <c r="J28" s="37">
        <f t="shared" si="3"/>
        <v>0</v>
      </c>
      <c r="K28" s="42">
        <f t="shared" si="2"/>
        <v>0</v>
      </c>
      <c r="L28" s="45"/>
      <c r="M28" s="29" t="str">
        <f t="shared" si="0"/>
        <v>Hỏng</v>
      </c>
    </row>
    <row r="29" spans="1:13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35">
        <f t="shared" si="1"/>
        <v>0</v>
      </c>
      <c r="H29" s="100"/>
      <c r="I29" s="101"/>
      <c r="J29" s="37">
        <f t="shared" si="3"/>
        <v>0</v>
      </c>
      <c r="K29" s="42">
        <f t="shared" si="2"/>
        <v>0</v>
      </c>
      <c r="L29" s="45"/>
      <c r="M29" s="29" t="str">
        <f t="shared" si="0"/>
        <v>Hỏng</v>
      </c>
    </row>
    <row r="30" spans="1:13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35">
        <f t="shared" si="1"/>
        <v>0</v>
      </c>
      <c r="H30" s="100"/>
      <c r="I30" s="101"/>
      <c r="J30" s="37">
        <f t="shared" si="3"/>
        <v>0</v>
      </c>
      <c r="K30" s="42">
        <f t="shared" si="2"/>
        <v>0</v>
      </c>
      <c r="L30" s="45"/>
      <c r="M30" s="29" t="str">
        <f t="shared" si="0"/>
        <v>Hỏng</v>
      </c>
    </row>
    <row r="31" spans="1:13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35">
        <f t="shared" si="1"/>
        <v>0</v>
      </c>
      <c r="H31" s="100"/>
      <c r="I31" s="101"/>
      <c r="J31" s="37">
        <f t="shared" si="3"/>
        <v>0</v>
      </c>
      <c r="K31" s="42">
        <f t="shared" si="2"/>
        <v>0</v>
      </c>
      <c r="L31" s="45"/>
      <c r="M31" s="29" t="str">
        <f t="shared" si="0"/>
        <v>Hỏng</v>
      </c>
    </row>
    <row r="32" spans="1:13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35">
        <f t="shared" si="1"/>
        <v>0</v>
      </c>
      <c r="H32" s="100"/>
      <c r="I32" s="101"/>
      <c r="J32" s="37">
        <f t="shared" si="3"/>
        <v>0</v>
      </c>
      <c r="K32" s="42">
        <f t="shared" si="2"/>
        <v>0</v>
      </c>
      <c r="L32" s="45"/>
      <c r="M32" s="29" t="str">
        <f t="shared" si="0"/>
        <v>Hỏng</v>
      </c>
    </row>
    <row r="33" spans="1:13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35">
        <f t="shared" si="1"/>
        <v>0</v>
      </c>
      <c r="H33" s="100"/>
      <c r="I33" s="101"/>
      <c r="J33" s="37">
        <f t="shared" si="3"/>
        <v>0</v>
      </c>
      <c r="K33" s="42">
        <f t="shared" si="2"/>
        <v>0</v>
      </c>
      <c r="L33" s="45"/>
      <c r="M33" s="29" t="str">
        <f t="shared" si="0"/>
        <v>Hỏng</v>
      </c>
    </row>
    <row r="34" spans="1:13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35">
        <f t="shared" si="1"/>
        <v>0</v>
      </c>
      <c r="H34" s="100"/>
      <c r="I34" s="101"/>
      <c r="J34" s="37">
        <f t="shared" si="3"/>
        <v>0</v>
      </c>
      <c r="K34" s="42">
        <f t="shared" si="2"/>
        <v>0</v>
      </c>
      <c r="L34" s="45"/>
      <c r="M34" s="29" t="str">
        <f t="shared" si="0"/>
        <v>Hỏng</v>
      </c>
    </row>
    <row r="35" spans="1:13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35">
        <f t="shared" si="1"/>
        <v>0</v>
      </c>
      <c r="H35" s="100"/>
      <c r="I35" s="101"/>
      <c r="J35" s="37">
        <f t="shared" si="3"/>
        <v>0</v>
      </c>
      <c r="K35" s="42">
        <f t="shared" si="2"/>
        <v>0</v>
      </c>
      <c r="L35" s="45"/>
      <c r="M35" s="29" t="str">
        <f t="shared" si="0"/>
        <v>Hỏng</v>
      </c>
    </row>
    <row r="36" spans="1:13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35">
        <f t="shared" si="1"/>
        <v>0</v>
      </c>
      <c r="H36" s="100"/>
      <c r="I36" s="101"/>
      <c r="J36" s="37">
        <f>IF(I36=6,"Sáu chẵn",IF(I36=7,"Bảy chẵn",IF(I36=9,"Chín chẵn",IF(I36=8,"Tám chẵn",IF(I36=2,"Hai chẵn",IF(I36=4,"Bốn chẵn",IF(I36=5,"Năm chẵn",IF(I36=3,"Ba chẵn",))))))))</f>
        <v>0</v>
      </c>
      <c r="K36" s="42">
        <f t="shared" si="2"/>
        <v>0</v>
      </c>
      <c r="L36" s="45"/>
      <c r="M36" s="29" t="str">
        <f t="shared" si="0"/>
        <v>Hỏng</v>
      </c>
    </row>
    <row r="37" spans="1:13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35">
        <f t="shared" si="1"/>
        <v>0</v>
      </c>
      <c r="H37" s="100"/>
      <c r="I37" s="101"/>
      <c r="J37" s="37">
        <f aca="true" t="shared" si="4" ref="J37:J55">IF(H37=6,"Sáu chẵn",IF(H37=7,"Bảy chẵn",IF(H37=9,"Chín chẵn",IF(H37=8,"Tám chẵn",IF(H37=2,"Hai chẵn",IF(H37=4,"Bốn chẵn",IF(H37=5,"Năm chẵn",IF(H37=3,"Ba chẵn",))))))))</f>
        <v>0</v>
      </c>
      <c r="K37" s="42">
        <f t="shared" si="2"/>
        <v>0</v>
      </c>
      <c r="L37" s="45"/>
      <c r="M37" s="29" t="str">
        <f t="shared" si="0"/>
        <v>Hỏng</v>
      </c>
    </row>
    <row r="38" spans="1:13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35">
        <f t="shared" si="1"/>
        <v>0</v>
      </c>
      <c r="H38" s="100"/>
      <c r="I38" s="101"/>
      <c r="J38" s="37">
        <f t="shared" si="4"/>
        <v>0</v>
      </c>
      <c r="K38" s="42">
        <f t="shared" si="2"/>
        <v>0</v>
      </c>
      <c r="L38" s="45"/>
      <c r="M38" s="29" t="str">
        <f t="shared" si="0"/>
        <v>Hỏng</v>
      </c>
    </row>
    <row r="39" spans="1:13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35">
        <f t="shared" si="1"/>
        <v>0</v>
      </c>
      <c r="H39" s="100"/>
      <c r="I39" s="101"/>
      <c r="J39" s="37">
        <f t="shared" si="4"/>
        <v>0</v>
      </c>
      <c r="K39" s="42">
        <f t="shared" si="2"/>
        <v>0</v>
      </c>
      <c r="L39" s="45"/>
      <c r="M39" s="29" t="str">
        <f t="shared" si="0"/>
        <v>Hỏng</v>
      </c>
    </row>
    <row r="40" spans="1:13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35">
        <f t="shared" si="1"/>
        <v>0</v>
      </c>
      <c r="H40" s="100"/>
      <c r="I40" s="101"/>
      <c r="J40" s="37">
        <f t="shared" si="4"/>
        <v>0</v>
      </c>
      <c r="K40" s="42">
        <f t="shared" si="2"/>
        <v>0</v>
      </c>
      <c r="L40" s="45"/>
      <c r="M40" s="29" t="str">
        <f t="shared" si="0"/>
        <v>Hỏng</v>
      </c>
    </row>
    <row r="41" spans="1:13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35">
        <f t="shared" si="1"/>
        <v>0</v>
      </c>
      <c r="H41" s="100"/>
      <c r="I41" s="101"/>
      <c r="J41" s="37">
        <f t="shared" si="4"/>
        <v>0</v>
      </c>
      <c r="K41" s="42">
        <f t="shared" si="2"/>
        <v>0</v>
      </c>
      <c r="L41" s="45"/>
      <c r="M41" s="29" t="str">
        <f t="shared" si="0"/>
        <v>Hỏng</v>
      </c>
    </row>
    <row r="42" spans="1:13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35">
        <f t="shared" si="1"/>
        <v>0</v>
      </c>
      <c r="H42" s="100"/>
      <c r="I42" s="101"/>
      <c r="J42" s="37">
        <f t="shared" si="4"/>
        <v>0</v>
      </c>
      <c r="K42" s="42">
        <f t="shared" si="2"/>
        <v>0</v>
      </c>
      <c r="L42" s="45"/>
      <c r="M42" s="29" t="str">
        <f t="shared" si="0"/>
        <v>Hỏng</v>
      </c>
    </row>
    <row r="43" spans="1:13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35">
        <f t="shared" si="1"/>
        <v>0</v>
      </c>
      <c r="H43" s="100"/>
      <c r="I43" s="101"/>
      <c r="J43" s="37">
        <f t="shared" si="4"/>
        <v>0</v>
      </c>
      <c r="K43" s="42">
        <f t="shared" si="2"/>
        <v>0</v>
      </c>
      <c r="L43" s="45"/>
      <c r="M43" s="29" t="str">
        <f t="shared" si="0"/>
        <v>Hỏng</v>
      </c>
    </row>
    <row r="44" spans="1:13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35">
        <f t="shared" si="1"/>
        <v>0</v>
      </c>
      <c r="H44" s="100"/>
      <c r="I44" s="101"/>
      <c r="J44" s="37">
        <f t="shared" si="4"/>
        <v>0</v>
      </c>
      <c r="K44" s="42">
        <f t="shared" si="2"/>
        <v>0</v>
      </c>
      <c r="L44" s="45"/>
      <c r="M44" s="29" t="str">
        <f t="shared" si="0"/>
        <v>Hỏng</v>
      </c>
    </row>
    <row r="45" spans="1:13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35">
        <f t="shared" si="1"/>
        <v>0</v>
      </c>
      <c r="H45" s="100"/>
      <c r="I45" s="101"/>
      <c r="J45" s="37">
        <f t="shared" si="4"/>
        <v>0</v>
      </c>
      <c r="K45" s="42">
        <f t="shared" si="2"/>
        <v>0</v>
      </c>
      <c r="L45" s="45"/>
      <c r="M45" s="29" t="str">
        <f t="shared" si="0"/>
        <v>Hỏng</v>
      </c>
    </row>
    <row r="46" spans="1:13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35">
        <f t="shared" si="1"/>
        <v>0</v>
      </c>
      <c r="H46" s="100"/>
      <c r="I46" s="101"/>
      <c r="J46" s="37">
        <f t="shared" si="4"/>
        <v>0</v>
      </c>
      <c r="K46" s="42">
        <f t="shared" si="2"/>
        <v>0</v>
      </c>
      <c r="L46" s="45"/>
      <c r="M46" s="29" t="str">
        <f t="shared" si="0"/>
        <v>Hỏng</v>
      </c>
    </row>
    <row r="47" spans="1:13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35">
        <f t="shared" si="1"/>
        <v>0</v>
      </c>
      <c r="H47" s="100"/>
      <c r="I47" s="101"/>
      <c r="J47" s="37">
        <f t="shared" si="4"/>
        <v>0</v>
      </c>
      <c r="K47" s="42">
        <f t="shared" si="2"/>
        <v>0</v>
      </c>
      <c r="L47" s="45"/>
      <c r="M47" s="29" t="str">
        <f t="shared" si="0"/>
        <v>Hỏng</v>
      </c>
    </row>
    <row r="48" spans="1:13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35">
        <f t="shared" si="1"/>
        <v>0</v>
      </c>
      <c r="H48" s="100"/>
      <c r="I48" s="101"/>
      <c r="J48" s="37">
        <f t="shared" si="4"/>
        <v>0</v>
      </c>
      <c r="K48" s="42">
        <f t="shared" si="2"/>
        <v>0</v>
      </c>
      <c r="L48" s="45"/>
      <c r="M48" s="29" t="str">
        <f t="shared" si="0"/>
        <v>Hỏng</v>
      </c>
    </row>
    <row r="49" spans="1:13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35">
        <f t="shared" si="1"/>
        <v>0</v>
      </c>
      <c r="H49" s="100"/>
      <c r="I49" s="101"/>
      <c r="J49" s="37">
        <f t="shared" si="4"/>
        <v>0</v>
      </c>
      <c r="K49" s="42">
        <f t="shared" si="2"/>
        <v>0</v>
      </c>
      <c r="L49" s="45"/>
      <c r="M49" s="29" t="str">
        <f t="shared" si="0"/>
        <v>Hỏng</v>
      </c>
    </row>
    <row r="50" spans="1:13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35">
        <f t="shared" si="1"/>
        <v>0</v>
      </c>
      <c r="H50" s="100"/>
      <c r="I50" s="101"/>
      <c r="J50" s="37">
        <f t="shared" si="4"/>
        <v>0</v>
      </c>
      <c r="K50" s="42">
        <f t="shared" si="2"/>
        <v>0</v>
      </c>
      <c r="L50" s="45"/>
      <c r="M50" s="29" t="str">
        <f t="shared" si="0"/>
        <v>Hỏng</v>
      </c>
    </row>
    <row r="51" spans="1:13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35">
        <f t="shared" si="1"/>
        <v>0</v>
      </c>
      <c r="H51" s="100"/>
      <c r="I51" s="101"/>
      <c r="J51" s="37">
        <f t="shared" si="4"/>
        <v>0</v>
      </c>
      <c r="K51" s="42">
        <f t="shared" si="2"/>
        <v>0</v>
      </c>
      <c r="L51" s="44"/>
      <c r="M51" s="29" t="str">
        <f t="shared" si="0"/>
        <v>Hỏng</v>
      </c>
    </row>
    <row r="52" spans="1:13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35">
        <f t="shared" si="1"/>
        <v>0</v>
      </c>
      <c r="H52" s="100"/>
      <c r="I52" s="101"/>
      <c r="J52" s="37">
        <f t="shared" si="4"/>
        <v>0</v>
      </c>
      <c r="K52" s="42">
        <f t="shared" si="2"/>
        <v>0</v>
      </c>
      <c r="L52" s="45"/>
      <c r="M52" s="29" t="str">
        <f t="shared" si="0"/>
        <v>Hỏng</v>
      </c>
    </row>
    <row r="53" spans="1:13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35">
        <f t="shared" si="1"/>
        <v>0</v>
      </c>
      <c r="H53" s="100"/>
      <c r="I53" s="101"/>
      <c r="J53" s="37">
        <f t="shared" si="4"/>
        <v>0</v>
      </c>
      <c r="K53" s="42">
        <f t="shared" si="2"/>
        <v>0</v>
      </c>
      <c r="L53" s="45"/>
      <c r="M53" s="29" t="str">
        <f t="shared" si="0"/>
        <v>Hỏng</v>
      </c>
    </row>
    <row r="54" spans="1:13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35">
        <f t="shared" si="1"/>
        <v>0</v>
      </c>
      <c r="H54" s="100"/>
      <c r="I54" s="101"/>
      <c r="J54" s="37">
        <f t="shared" si="4"/>
        <v>0</v>
      </c>
      <c r="K54" s="42">
        <f t="shared" si="2"/>
        <v>0</v>
      </c>
      <c r="L54" s="45"/>
      <c r="M54" s="29" t="str">
        <f t="shared" si="0"/>
        <v>Hỏng</v>
      </c>
    </row>
    <row r="55" spans="1:13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35">
        <f t="shared" si="1"/>
        <v>0</v>
      </c>
      <c r="H55" s="100"/>
      <c r="I55" s="101"/>
      <c r="J55" s="37">
        <f t="shared" si="4"/>
        <v>0</v>
      </c>
      <c r="K55" s="42">
        <f t="shared" si="2"/>
        <v>0</v>
      </c>
      <c r="L55" s="45"/>
      <c r="M55" s="29" t="str">
        <f t="shared" si="0"/>
        <v>Hỏng</v>
      </c>
    </row>
    <row r="56" spans="4:11" s="16" customFormat="1" ht="12.75">
      <c r="D56" s="17"/>
      <c r="G56" s="18"/>
      <c r="H56" s="18"/>
      <c r="I56" s="18"/>
      <c r="K56" s="18"/>
    </row>
    <row r="57" spans="4:11" s="16" customFormat="1" ht="12.75">
      <c r="D57" s="17"/>
      <c r="G57" s="18"/>
      <c r="H57" s="18"/>
      <c r="I57" s="18"/>
      <c r="K57" s="18"/>
    </row>
    <row r="58" spans="1:12" s="19" customFormat="1" ht="12.75">
      <c r="A58" s="141" t="s">
        <v>13</v>
      </c>
      <c r="B58" s="141"/>
      <c r="C58"/>
      <c r="D58" s="5"/>
      <c r="E58"/>
      <c r="F58"/>
      <c r="G58"/>
      <c r="H58"/>
      <c r="I58" s="7"/>
      <c r="J58" s="9"/>
      <c r="K58" s="9"/>
      <c r="L58" s="13"/>
    </row>
    <row r="59" spans="1:12" s="19" customFormat="1" ht="15.75">
      <c r="A59" s="1"/>
      <c r="B59" s="114" t="s">
        <v>114</v>
      </c>
      <c r="C59" s="114"/>
      <c r="D59" s="114"/>
      <c r="E59" s="114"/>
      <c r="F59" s="1"/>
      <c r="G59" s="1"/>
      <c r="H59" s="114" t="s">
        <v>111</v>
      </c>
      <c r="I59" s="114"/>
      <c r="J59" s="114"/>
      <c r="K59" s="114"/>
      <c r="L59" s="114"/>
    </row>
    <row r="60" spans="1:12" s="15" customFormat="1" ht="15.75">
      <c r="A60" s="1"/>
      <c r="B60" s="114" t="s">
        <v>106</v>
      </c>
      <c r="C60" s="114"/>
      <c r="D60" s="114"/>
      <c r="E60" s="114"/>
      <c r="F60" s="1"/>
      <c r="G60" s="1"/>
      <c r="H60" s="114" t="s">
        <v>36</v>
      </c>
      <c r="I60" s="114"/>
      <c r="J60" s="114"/>
      <c r="K60" s="114"/>
      <c r="L60" s="114"/>
    </row>
    <row r="61" spans="1:12" s="19" customFormat="1" ht="15.75">
      <c r="A61" s="1"/>
      <c r="B61" s="114" t="s">
        <v>107</v>
      </c>
      <c r="C61" s="114"/>
      <c r="D61" s="114"/>
      <c r="E61" s="114"/>
      <c r="F61" s="1"/>
      <c r="G61" s="1"/>
      <c r="H61" s="114" t="s">
        <v>38</v>
      </c>
      <c r="I61" s="114"/>
      <c r="J61" s="114"/>
      <c r="K61" s="114"/>
      <c r="L61" s="114"/>
    </row>
    <row r="62" spans="1:7" s="19" customFormat="1" ht="15.75">
      <c r="A62" s="1"/>
      <c r="B62" s="114" t="s">
        <v>108</v>
      </c>
      <c r="C62" s="114"/>
      <c r="D62" s="114"/>
      <c r="E62" s="114"/>
      <c r="F62" s="1"/>
      <c r="G62" s="1"/>
    </row>
    <row r="63" spans="1:12" s="20" customFormat="1" ht="15">
      <c r="A63" s="1"/>
      <c r="B63" s="1"/>
      <c r="C63" s="1"/>
      <c r="D63" s="4"/>
      <c r="E63" s="1"/>
      <c r="F63" s="1"/>
      <c r="G63" s="120" t="s">
        <v>115</v>
      </c>
      <c r="H63" s="120"/>
      <c r="I63" s="120"/>
      <c r="J63" s="120"/>
      <c r="K63" s="120"/>
      <c r="L63" s="120"/>
    </row>
    <row r="64" spans="1:12" s="20" customFormat="1" ht="15.75">
      <c r="A64" s="1"/>
      <c r="B64" s="1"/>
      <c r="C64" s="1"/>
      <c r="D64" s="4"/>
      <c r="E64" s="1"/>
      <c r="F64" s="1"/>
      <c r="G64" s="1"/>
      <c r="H64" s="1"/>
      <c r="I64" s="6"/>
      <c r="J64" s="8"/>
      <c r="K64" s="8"/>
      <c r="L64" s="12"/>
    </row>
    <row r="65" spans="1:12" s="16" customFormat="1" ht="15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7:12" ht="12.75">
      <c r="G66"/>
      <c r="H66"/>
      <c r="J66" s="9"/>
      <c r="K66" s="9"/>
      <c r="L66" s="13"/>
    </row>
    <row r="67" spans="7:12" ht="12.75">
      <c r="G67"/>
      <c r="H67"/>
      <c r="J67" s="9"/>
      <c r="K67" s="9"/>
      <c r="L67" s="13"/>
    </row>
    <row r="68" spans="7:12" ht="12.75">
      <c r="G68"/>
      <c r="H68"/>
      <c r="J68" s="9"/>
      <c r="K68" s="9"/>
      <c r="L68" s="13"/>
    </row>
    <row r="69" spans="7:12" ht="12.75">
      <c r="G69"/>
      <c r="H69"/>
      <c r="J69" s="9"/>
      <c r="K69" s="9"/>
      <c r="L69" s="13"/>
    </row>
    <row r="70" spans="1:12" ht="15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</sheetData>
  <sheetProtection/>
  <mergeCells count="79">
    <mergeCell ref="H20:I20"/>
    <mergeCell ref="H37:I37"/>
    <mergeCell ref="H48:I48"/>
    <mergeCell ref="H49:I49"/>
    <mergeCell ref="H43:I43"/>
    <mergeCell ref="H39:I39"/>
    <mergeCell ref="H36:I36"/>
    <mergeCell ref="H27:I27"/>
    <mergeCell ref="H21:I21"/>
    <mergeCell ref="H22:I22"/>
    <mergeCell ref="A58:B58"/>
    <mergeCell ref="H25:I25"/>
    <mergeCell ref="H26:I26"/>
    <mergeCell ref="H30:I30"/>
    <mergeCell ref="H31:I31"/>
    <mergeCell ref="H55:I55"/>
    <mergeCell ref="H32:I32"/>
    <mergeCell ref="H42:I42"/>
    <mergeCell ref="H50:I50"/>
    <mergeCell ref="A1:H1"/>
    <mergeCell ref="A2:H2"/>
    <mergeCell ref="I1:L1"/>
    <mergeCell ref="I2:L2"/>
    <mergeCell ref="H7:L7"/>
    <mergeCell ref="L10:L13"/>
    <mergeCell ref="A10:A13"/>
    <mergeCell ref="A5:E5"/>
    <mergeCell ref="H5:L5"/>
    <mergeCell ref="H6:L6"/>
    <mergeCell ref="H60:L60"/>
    <mergeCell ref="G63:L63"/>
    <mergeCell ref="B62:E62"/>
    <mergeCell ref="B60:E60"/>
    <mergeCell ref="B10:C13"/>
    <mergeCell ref="A6:E6"/>
    <mergeCell ref="E10:J10"/>
    <mergeCell ref="H11:J11"/>
    <mergeCell ref="F12:F13"/>
    <mergeCell ref="G12:G13"/>
    <mergeCell ref="I65:L65"/>
    <mergeCell ref="I70:L70"/>
    <mergeCell ref="A70:C70"/>
    <mergeCell ref="A65:C65"/>
    <mergeCell ref="H16:I16"/>
    <mergeCell ref="H12:J12"/>
    <mergeCell ref="H15:I15"/>
    <mergeCell ref="H14:I14"/>
    <mergeCell ref="H13:I13"/>
    <mergeCell ref="H59:L59"/>
    <mergeCell ref="H17:I17"/>
    <mergeCell ref="H18:I18"/>
    <mergeCell ref="D65:H65"/>
    <mergeCell ref="D70:H70"/>
    <mergeCell ref="B59:E59"/>
    <mergeCell ref="H47:I47"/>
    <mergeCell ref="B61:E61"/>
    <mergeCell ref="H61:L61"/>
    <mergeCell ref="H19:I19"/>
    <mergeCell ref="H41:I41"/>
    <mergeCell ref="D10:D13"/>
    <mergeCell ref="K10:K13"/>
    <mergeCell ref="E12:E13"/>
    <mergeCell ref="E11:G11"/>
    <mergeCell ref="H54:I54"/>
    <mergeCell ref="H44:I44"/>
    <mergeCell ref="H51:I51"/>
    <mergeCell ref="H52:I52"/>
    <mergeCell ref="H53:I53"/>
    <mergeCell ref="H40:I40"/>
    <mergeCell ref="H23:I23"/>
    <mergeCell ref="H38:I38"/>
    <mergeCell ref="H45:I45"/>
    <mergeCell ref="H46:I46"/>
    <mergeCell ref="H28:I28"/>
    <mergeCell ref="H34:I34"/>
    <mergeCell ref="H35:I35"/>
    <mergeCell ref="H29:I29"/>
    <mergeCell ref="H33:I33"/>
    <mergeCell ref="H24:I24"/>
  </mergeCells>
  <printOptions/>
  <pageMargins left="0.2" right="0.08" top="0.21" bottom="0.07" header="0.19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="85" zoomScaleNormal="85" zoomScalePageLayoutView="0" workbookViewId="0" topLeftCell="A1">
      <selection activeCell="A6" sqref="A6:E6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7.57421875" style="0" customWidth="1"/>
    <col min="4" max="4" width="12.57421875" style="5" customWidth="1"/>
    <col min="5" max="5" width="5.28125" style="0" customWidth="1"/>
    <col min="6" max="6" width="5.421875" style="0" customWidth="1"/>
    <col min="7" max="7" width="7.421875" style="0" customWidth="1"/>
    <col min="8" max="8" width="4.421875" style="7" bestFit="1" customWidth="1"/>
    <col min="9" max="9" width="5.8515625" style="7" bestFit="1" customWidth="1"/>
    <col min="10" max="10" width="10.140625" style="0" bestFit="1" customWidth="1"/>
    <col min="11" max="11" width="5.7109375" style="7" customWidth="1"/>
    <col min="12" max="12" width="10.140625" style="0" bestFit="1" customWidth="1"/>
    <col min="13" max="13" width="5.00390625" style="7" bestFit="1" customWidth="1"/>
    <col min="14" max="14" width="5.7109375" style="7" customWidth="1"/>
    <col min="15" max="15" width="8.421875" style="0" bestFit="1" customWidth="1"/>
  </cols>
  <sheetData>
    <row r="1" spans="1:15" s="1" customFormat="1" ht="15.7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2"/>
      <c r="K1" s="2"/>
      <c r="L1" s="2" t="s">
        <v>16</v>
      </c>
      <c r="M1" s="2"/>
      <c r="N1" s="2"/>
      <c r="O1" s="2"/>
    </row>
    <row r="2" spans="1:15" s="1" customFormat="1" ht="15.75">
      <c r="A2" s="135" t="s">
        <v>9</v>
      </c>
      <c r="B2" s="135"/>
      <c r="C2" s="135"/>
      <c r="D2" s="135"/>
      <c r="E2" s="135"/>
      <c r="F2" s="135"/>
      <c r="G2" s="135"/>
      <c r="H2" s="135"/>
      <c r="I2" s="135"/>
      <c r="J2" s="2"/>
      <c r="K2" s="2"/>
      <c r="L2" s="136" t="s">
        <v>10</v>
      </c>
      <c r="M2" s="136"/>
      <c r="N2" s="136"/>
      <c r="O2" s="136"/>
    </row>
    <row r="3" spans="4:14" s="1" customFormat="1" ht="15">
      <c r="D3" s="4"/>
      <c r="H3" s="6"/>
      <c r="I3" s="6"/>
      <c r="K3" s="6"/>
      <c r="M3" s="6"/>
      <c r="N3" s="6"/>
    </row>
    <row r="4" spans="4:14" s="1" customFormat="1" ht="15">
      <c r="D4" s="4"/>
      <c r="H4" s="6"/>
      <c r="I4" s="6"/>
      <c r="K4" s="6"/>
      <c r="M4" s="6"/>
      <c r="N4" s="6"/>
    </row>
    <row r="5" spans="1:15" s="1" customFormat="1" ht="15.75">
      <c r="A5" s="127" t="s">
        <v>117</v>
      </c>
      <c r="B5" s="128"/>
      <c r="C5" s="128"/>
      <c r="D5" s="128"/>
      <c r="E5" s="128"/>
      <c r="F5" s="53"/>
      <c r="G5" s="3"/>
      <c r="H5" s="3"/>
      <c r="I5" s="127" t="s">
        <v>113</v>
      </c>
      <c r="J5" s="127"/>
      <c r="K5" s="127"/>
      <c r="L5" s="127"/>
      <c r="M5" s="127"/>
      <c r="N5" s="127"/>
      <c r="O5" s="127"/>
    </row>
    <row r="6" spans="1:25" s="1" customFormat="1" ht="15.75">
      <c r="A6" s="127" t="s">
        <v>118</v>
      </c>
      <c r="B6" s="128"/>
      <c r="C6" s="128"/>
      <c r="D6" s="128"/>
      <c r="E6" s="128"/>
      <c r="F6" s="53"/>
      <c r="G6" s="3"/>
      <c r="H6" s="3"/>
      <c r="I6" s="127" t="s">
        <v>105</v>
      </c>
      <c r="J6" s="127"/>
      <c r="K6" s="127"/>
      <c r="L6" s="127"/>
      <c r="M6" s="127"/>
      <c r="N6" s="127"/>
      <c r="O6" s="127"/>
      <c r="Q6" s="3"/>
      <c r="R6" s="3"/>
      <c r="S6" s="3"/>
      <c r="T6" s="3"/>
      <c r="U6" s="3"/>
      <c r="V6" s="3"/>
      <c r="W6" s="3"/>
      <c r="X6" s="3"/>
      <c r="Y6" s="3"/>
    </row>
    <row r="7" spans="4:15" s="1" customFormat="1" ht="15.75">
      <c r="D7" s="4"/>
      <c r="G7" s="11"/>
      <c r="H7" s="11"/>
      <c r="I7" s="137" t="s">
        <v>11</v>
      </c>
      <c r="J7" s="137"/>
      <c r="K7" s="137"/>
      <c r="L7" s="137"/>
      <c r="M7" s="137"/>
      <c r="N7" s="137"/>
      <c r="O7" s="137"/>
    </row>
    <row r="8" ht="12.75"/>
    <row r="10" spans="1:16" s="10" customFormat="1" ht="15">
      <c r="A10" s="138" t="s">
        <v>0</v>
      </c>
      <c r="B10" s="121" t="s">
        <v>1</v>
      </c>
      <c r="C10" s="122"/>
      <c r="D10" s="145" t="s">
        <v>37</v>
      </c>
      <c r="E10" s="146" t="s">
        <v>3</v>
      </c>
      <c r="F10" s="147"/>
      <c r="G10" s="147"/>
      <c r="H10" s="147"/>
      <c r="I10" s="147"/>
      <c r="J10" s="147"/>
      <c r="K10" s="147"/>
      <c r="L10" s="147"/>
      <c r="M10" s="148"/>
      <c r="N10" s="105" t="s">
        <v>30</v>
      </c>
      <c r="O10" s="138" t="s">
        <v>7</v>
      </c>
      <c r="P10" s="30"/>
    </row>
    <row r="11" spans="1:16" s="10" customFormat="1" ht="13.5" customHeight="1">
      <c r="A11" s="139"/>
      <c r="B11" s="123"/>
      <c r="C11" s="124"/>
      <c r="D11" s="103"/>
      <c r="E11" s="110" t="s">
        <v>8</v>
      </c>
      <c r="F11" s="111"/>
      <c r="G11" s="111"/>
      <c r="H11" s="112"/>
      <c r="I11" s="146" t="s">
        <v>12</v>
      </c>
      <c r="J11" s="147"/>
      <c r="K11" s="147"/>
      <c r="L11" s="147"/>
      <c r="M11" s="148"/>
      <c r="N11" s="106"/>
      <c r="O11" s="139"/>
      <c r="P11" s="30"/>
    </row>
    <row r="12" spans="1:16" s="10" customFormat="1" ht="12.75" customHeight="1">
      <c r="A12" s="139"/>
      <c r="B12" s="123"/>
      <c r="C12" s="124"/>
      <c r="D12" s="103"/>
      <c r="E12" s="108" t="s">
        <v>35</v>
      </c>
      <c r="F12" s="149"/>
      <c r="G12" s="108" t="s">
        <v>34</v>
      </c>
      <c r="H12" s="132" t="s">
        <v>31</v>
      </c>
      <c r="I12" s="115" t="s">
        <v>5</v>
      </c>
      <c r="J12" s="117"/>
      <c r="K12" s="115" t="s">
        <v>6</v>
      </c>
      <c r="L12" s="117"/>
      <c r="M12" s="132" t="s">
        <v>33</v>
      </c>
      <c r="N12" s="106"/>
      <c r="O12" s="139"/>
      <c r="P12" s="30"/>
    </row>
    <row r="13" spans="1:16" s="10" customFormat="1" ht="32.25" customHeight="1">
      <c r="A13" s="140"/>
      <c r="B13" s="125"/>
      <c r="C13" s="126"/>
      <c r="D13" s="104"/>
      <c r="E13" s="109"/>
      <c r="F13" s="150"/>
      <c r="G13" s="109"/>
      <c r="H13" s="133"/>
      <c r="I13" s="31" t="s">
        <v>26</v>
      </c>
      <c r="J13" s="32" t="s">
        <v>28</v>
      </c>
      <c r="K13" s="27" t="s">
        <v>14</v>
      </c>
      <c r="L13" s="32" t="s">
        <v>32</v>
      </c>
      <c r="M13" s="144"/>
      <c r="N13" s="107"/>
      <c r="O13" s="140"/>
      <c r="P13" s="30"/>
    </row>
    <row r="14" spans="1:16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4"/>
      <c r="H14" s="35">
        <f>ROUND((E14+F14+G14*2)/4,1)</f>
        <v>0</v>
      </c>
      <c r="I14" s="36"/>
      <c r="J14" s="37">
        <f aca="true" t="shared" si="0" ref="J14:J55">IF(I14=6,"Sáu chẵn",IF(I14=7,"Bảy chẵn",IF(I14=9,"Chín chẵn",IF(I14=8,"Tám chẵn",IF(I14=2,"Hai chẵn",IF(I14=4,"Bốn chẵn",IF(I14=5,"Năm chẵn",IF(I14=3,"Ba chẵn",))))))))</f>
        <v>0</v>
      </c>
      <c r="K14" s="36"/>
      <c r="L14" s="37">
        <f aca="true" t="shared" si="1" ref="L14:L55">IF(K14=6,"Sáu chẵn",IF(K14=7,"Bảy chẵn",IF(K14=9,"Chín chẵn",IF(K14=8,"Tám chẵn",IF(K14=2,"Hai chẵn",IF(K14=4,"Bốn chẵn",IF(K14=5,"Năm chẵn",IF(K14=3,"Ba chẵn",))))))))</f>
        <v>0</v>
      </c>
      <c r="M14" s="38">
        <f>ROUND((I14*2+K14)/3,1)</f>
        <v>0</v>
      </c>
      <c r="N14" s="42">
        <f>ROUND((H14+M14)/2,1)</f>
        <v>0</v>
      </c>
      <c r="O14" s="39"/>
      <c r="P14" s="29" t="str">
        <f aca="true" t="shared" si="2" ref="P14:P55">IF(N14&gt;=5,"Đủ",IF(N14&lt;5,"Hỏng"))</f>
        <v>Hỏng</v>
      </c>
    </row>
    <row r="15" spans="1:16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4"/>
      <c r="H15" s="35">
        <f aca="true" t="shared" si="3" ref="H15:H55">ROUND((E15+G15*2)/3,1)</f>
        <v>0</v>
      </c>
      <c r="I15" s="36"/>
      <c r="J15" s="37">
        <f t="shared" si="0"/>
        <v>0</v>
      </c>
      <c r="K15" s="36"/>
      <c r="L15" s="37">
        <f t="shared" si="1"/>
        <v>0</v>
      </c>
      <c r="M15" s="38">
        <f aca="true" t="shared" si="4" ref="M15:M55">ROUND((I15*2+K15)/3,1)</f>
        <v>0</v>
      </c>
      <c r="N15" s="42">
        <f aca="true" t="shared" si="5" ref="N15:N55">ROUND((H15+M15)/2,1)</f>
        <v>0</v>
      </c>
      <c r="O15" s="39"/>
      <c r="P15" s="29" t="str">
        <f t="shared" si="2"/>
        <v>Hỏng</v>
      </c>
    </row>
    <row r="16" spans="1:16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4"/>
      <c r="H16" s="35">
        <f t="shared" si="3"/>
        <v>0</v>
      </c>
      <c r="I16" s="36"/>
      <c r="J16" s="37">
        <f t="shared" si="0"/>
        <v>0</v>
      </c>
      <c r="K16" s="36"/>
      <c r="L16" s="37">
        <f t="shared" si="1"/>
        <v>0</v>
      </c>
      <c r="M16" s="38">
        <f t="shared" si="4"/>
        <v>0</v>
      </c>
      <c r="N16" s="42">
        <f t="shared" si="5"/>
        <v>0</v>
      </c>
      <c r="O16" s="39"/>
      <c r="P16" s="29" t="str">
        <f t="shared" si="2"/>
        <v>Hỏng</v>
      </c>
    </row>
    <row r="17" spans="1:16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4"/>
      <c r="H17" s="35">
        <f t="shared" si="3"/>
        <v>0</v>
      </c>
      <c r="I17" s="36"/>
      <c r="J17" s="37">
        <f t="shared" si="0"/>
        <v>0</v>
      </c>
      <c r="K17" s="36"/>
      <c r="L17" s="37">
        <f t="shared" si="1"/>
        <v>0</v>
      </c>
      <c r="M17" s="38">
        <f t="shared" si="4"/>
        <v>0</v>
      </c>
      <c r="N17" s="42">
        <f t="shared" si="5"/>
        <v>0</v>
      </c>
      <c r="O17" s="39"/>
      <c r="P17" s="29" t="str">
        <f t="shared" si="2"/>
        <v>Hỏng</v>
      </c>
    </row>
    <row r="18" spans="1:16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4"/>
      <c r="H18" s="35">
        <f t="shared" si="3"/>
        <v>0</v>
      </c>
      <c r="I18" s="36"/>
      <c r="J18" s="37">
        <f t="shared" si="0"/>
        <v>0</v>
      </c>
      <c r="K18" s="36"/>
      <c r="L18" s="37">
        <f t="shared" si="1"/>
        <v>0</v>
      </c>
      <c r="M18" s="38">
        <f t="shared" si="4"/>
        <v>0</v>
      </c>
      <c r="N18" s="42">
        <f t="shared" si="5"/>
        <v>0</v>
      </c>
      <c r="O18" s="39"/>
      <c r="P18" s="29" t="str">
        <f t="shared" si="2"/>
        <v>Hỏng</v>
      </c>
    </row>
    <row r="19" spans="1:16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4"/>
      <c r="H19" s="35">
        <f t="shared" si="3"/>
        <v>0</v>
      </c>
      <c r="I19" s="36"/>
      <c r="J19" s="37">
        <f t="shared" si="0"/>
        <v>0</v>
      </c>
      <c r="K19" s="36"/>
      <c r="L19" s="37">
        <f t="shared" si="1"/>
        <v>0</v>
      </c>
      <c r="M19" s="38">
        <f t="shared" si="4"/>
        <v>0</v>
      </c>
      <c r="N19" s="42">
        <f t="shared" si="5"/>
        <v>0</v>
      </c>
      <c r="O19" s="39"/>
      <c r="P19" s="29" t="str">
        <f t="shared" si="2"/>
        <v>Hỏng</v>
      </c>
    </row>
    <row r="20" spans="1:16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4"/>
      <c r="H20" s="35">
        <f t="shared" si="3"/>
        <v>0</v>
      </c>
      <c r="I20" s="36"/>
      <c r="J20" s="37">
        <f t="shared" si="0"/>
        <v>0</v>
      </c>
      <c r="K20" s="36"/>
      <c r="L20" s="37">
        <f t="shared" si="1"/>
        <v>0</v>
      </c>
      <c r="M20" s="38">
        <f t="shared" si="4"/>
        <v>0</v>
      </c>
      <c r="N20" s="42">
        <f t="shared" si="5"/>
        <v>0</v>
      </c>
      <c r="O20" s="39"/>
      <c r="P20" s="29" t="str">
        <f t="shared" si="2"/>
        <v>Hỏng</v>
      </c>
    </row>
    <row r="21" spans="1:16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4"/>
      <c r="H21" s="35">
        <f t="shared" si="3"/>
        <v>0</v>
      </c>
      <c r="I21" s="36"/>
      <c r="J21" s="37">
        <f t="shared" si="0"/>
        <v>0</v>
      </c>
      <c r="K21" s="36"/>
      <c r="L21" s="37">
        <f t="shared" si="1"/>
        <v>0</v>
      </c>
      <c r="M21" s="38">
        <f t="shared" si="4"/>
        <v>0</v>
      </c>
      <c r="N21" s="42">
        <f t="shared" si="5"/>
        <v>0</v>
      </c>
      <c r="O21" s="39"/>
      <c r="P21" s="29" t="str">
        <f t="shared" si="2"/>
        <v>Hỏng</v>
      </c>
    </row>
    <row r="22" spans="1:16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4"/>
      <c r="H22" s="35">
        <f t="shared" si="3"/>
        <v>0</v>
      </c>
      <c r="I22" s="36"/>
      <c r="J22" s="37">
        <f t="shared" si="0"/>
        <v>0</v>
      </c>
      <c r="K22" s="43"/>
      <c r="L22" s="37">
        <f t="shared" si="1"/>
        <v>0</v>
      </c>
      <c r="M22" s="38">
        <f t="shared" si="4"/>
        <v>0</v>
      </c>
      <c r="N22" s="42">
        <f t="shared" si="5"/>
        <v>0</v>
      </c>
      <c r="O22" s="39"/>
      <c r="P22" s="29" t="str">
        <f t="shared" si="2"/>
        <v>Hỏng</v>
      </c>
    </row>
    <row r="23" spans="1:16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4"/>
      <c r="H23" s="35">
        <f t="shared" si="3"/>
        <v>0</v>
      </c>
      <c r="I23" s="36"/>
      <c r="J23" s="37">
        <f t="shared" si="0"/>
        <v>0</v>
      </c>
      <c r="K23" s="36"/>
      <c r="L23" s="37">
        <f t="shared" si="1"/>
        <v>0</v>
      </c>
      <c r="M23" s="38">
        <f t="shared" si="4"/>
        <v>0</v>
      </c>
      <c r="N23" s="42">
        <f t="shared" si="5"/>
        <v>0</v>
      </c>
      <c r="O23" s="39"/>
      <c r="P23" s="29" t="str">
        <f t="shared" si="2"/>
        <v>Hỏng</v>
      </c>
    </row>
    <row r="24" spans="1:16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4"/>
      <c r="H24" s="35">
        <f t="shared" si="3"/>
        <v>0</v>
      </c>
      <c r="I24" s="36"/>
      <c r="J24" s="37">
        <f t="shared" si="0"/>
        <v>0</v>
      </c>
      <c r="K24" s="36"/>
      <c r="L24" s="37">
        <f t="shared" si="1"/>
        <v>0</v>
      </c>
      <c r="M24" s="38">
        <f t="shared" si="4"/>
        <v>0</v>
      </c>
      <c r="N24" s="42">
        <f t="shared" si="5"/>
        <v>0</v>
      </c>
      <c r="O24" s="39"/>
      <c r="P24" s="29" t="str">
        <f t="shared" si="2"/>
        <v>Hỏng</v>
      </c>
    </row>
    <row r="25" spans="1:16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4"/>
      <c r="H25" s="35">
        <f t="shared" si="3"/>
        <v>0</v>
      </c>
      <c r="I25" s="36"/>
      <c r="J25" s="37">
        <f t="shared" si="0"/>
        <v>0</v>
      </c>
      <c r="K25" s="36"/>
      <c r="L25" s="37">
        <f t="shared" si="1"/>
        <v>0</v>
      </c>
      <c r="M25" s="38">
        <f t="shared" si="4"/>
        <v>0</v>
      </c>
      <c r="N25" s="42">
        <f t="shared" si="5"/>
        <v>0</v>
      </c>
      <c r="O25" s="39"/>
      <c r="P25" s="29" t="str">
        <f t="shared" si="2"/>
        <v>Hỏng</v>
      </c>
    </row>
    <row r="26" spans="1:16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4"/>
      <c r="H26" s="35">
        <f t="shared" si="3"/>
        <v>0</v>
      </c>
      <c r="I26" s="36"/>
      <c r="J26" s="37">
        <f t="shared" si="0"/>
        <v>0</v>
      </c>
      <c r="K26" s="36"/>
      <c r="L26" s="37">
        <f t="shared" si="1"/>
        <v>0</v>
      </c>
      <c r="M26" s="38">
        <f t="shared" si="4"/>
        <v>0</v>
      </c>
      <c r="N26" s="42">
        <f t="shared" si="5"/>
        <v>0</v>
      </c>
      <c r="O26" s="39"/>
      <c r="P26" s="29" t="str">
        <f t="shared" si="2"/>
        <v>Hỏng</v>
      </c>
    </row>
    <row r="27" spans="1:16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4"/>
      <c r="H27" s="35">
        <f t="shared" si="3"/>
        <v>0</v>
      </c>
      <c r="I27" s="36"/>
      <c r="J27" s="37">
        <f t="shared" si="0"/>
        <v>0</v>
      </c>
      <c r="K27" s="36"/>
      <c r="L27" s="37">
        <f t="shared" si="1"/>
        <v>0</v>
      </c>
      <c r="M27" s="38">
        <f t="shared" si="4"/>
        <v>0</v>
      </c>
      <c r="N27" s="42">
        <f t="shared" si="5"/>
        <v>0</v>
      </c>
      <c r="O27" s="39"/>
      <c r="P27" s="29" t="str">
        <f t="shared" si="2"/>
        <v>Hỏng</v>
      </c>
    </row>
    <row r="28" spans="1:16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40"/>
      <c r="H28" s="35">
        <f t="shared" si="3"/>
        <v>0</v>
      </c>
      <c r="I28" s="36"/>
      <c r="J28" s="37">
        <f t="shared" si="0"/>
        <v>0</v>
      </c>
      <c r="K28" s="36"/>
      <c r="L28" s="37">
        <f t="shared" si="1"/>
        <v>0</v>
      </c>
      <c r="M28" s="38">
        <f t="shared" si="4"/>
        <v>0</v>
      </c>
      <c r="N28" s="42">
        <f t="shared" si="5"/>
        <v>0</v>
      </c>
      <c r="O28" s="40"/>
      <c r="P28" s="29" t="str">
        <f t="shared" si="2"/>
        <v>Hỏng</v>
      </c>
    </row>
    <row r="29" spans="1:16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40"/>
      <c r="H29" s="35">
        <f t="shared" si="3"/>
        <v>0</v>
      </c>
      <c r="I29" s="36"/>
      <c r="J29" s="37">
        <f t="shared" si="0"/>
        <v>0</v>
      </c>
      <c r="K29" s="41"/>
      <c r="L29" s="37">
        <f t="shared" si="1"/>
        <v>0</v>
      </c>
      <c r="M29" s="38">
        <f>ROUND((I29*2+K29)/3,1)</f>
        <v>0</v>
      </c>
      <c r="N29" s="42">
        <f>ROUND((H29+M29)/2,1)</f>
        <v>0</v>
      </c>
      <c r="O29" s="40"/>
      <c r="P29" s="29" t="str">
        <f t="shared" si="2"/>
        <v>Hỏng</v>
      </c>
    </row>
    <row r="30" spans="1:16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40"/>
      <c r="H30" s="35">
        <f t="shared" si="3"/>
        <v>0</v>
      </c>
      <c r="I30" s="36"/>
      <c r="J30" s="37">
        <f t="shared" si="0"/>
        <v>0</v>
      </c>
      <c r="K30" s="41"/>
      <c r="L30" s="37">
        <f t="shared" si="1"/>
        <v>0</v>
      </c>
      <c r="M30" s="38">
        <f t="shared" si="4"/>
        <v>0</v>
      </c>
      <c r="N30" s="42">
        <f t="shared" si="5"/>
        <v>0</v>
      </c>
      <c r="O30" s="40"/>
      <c r="P30" s="29" t="str">
        <f t="shared" si="2"/>
        <v>Hỏng</v>
      </c>
    </row>
    <row r="31" spans="1:16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40"/>
      <c r="H31" s="35">
        <f t="shared" si="3"/>
        <v>0</v>
      </c>
      <c r="I31" s="36"/>
      <c r="J31" s="37">
        <f t="shared" si="0"/>
        <v>0</v>
      </c>
      <c r="K31" s="41"/>
      <c r="L31" s="37">
        <f t="shared" si="1"/>
        <v>0</v>
      </c>
      <c r="M31" s="38">
        <f t="shared" si="4"/>
        <v>0</v>
      </c>
      <c r="N31" s="42">
        <f t="shared" si="5"/>
        <v>0</v>
      </c>
      <c r="O31" s="40"/>
      <c r="P31" s="29" t="str">
        <f t="shared" si="2"/>
        <v>Hỏng</v>
      </c>
    </row>
    <row r="32" spans="1:16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40"/>
      <c r="H32" s="35">
        <f t="shared" si="3"/>
        <v>0</v>
      </c>
      <c r="I32" s="36"/>
      <c r="J32" s="37">
        <f t="shared" si="0"/>
        <v>0</v>
      </c>
      <c r="K32" s="41"/>
      <c r="L32" s="37">
        <f t="shared" si="1"/>
        <v>0</v>
      </c>
      <c r="M32" s="38">
        <f t="shared" si="4"/>
        <v>0</v>
      </c>
      <c r="N32" s="42">
        <f t="shared" si="5"/>
        <v>0</v>
      </c>
      <c r="O32" s="40"/>
      <c r="P32" s="29" t="str">
        <f t="shared" si="2"/>
        <v>Hỏng</v>
      </c>
    </row>
    <row r="33" spans="1:16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40"/>
      <c r="H33" s="35">
        <f t="shared" si="3"/>
        <v>0</v>
      </c>
      <c r="I33" s="36"/>
      <c r="J33" s="37">
        <f t="shared" si="0"/>
        <v>0</v>
      </c>
      <c r="K33" s="41"/>
      <c r="L33" s="37">
        <f t="shared" si="1"/>
        <v>0</v>
      </c>
      <c r="M33" s="38">
        <f t="shared" si="4"/>
        <v>0</v>
      </c>
      <c r="N33" s="42">
        <f t="shared" si="5"/>
        <v>0</v>
      </c>
      <c r="O33" s="40"/>
      <c r="P33" s="29" t="str">
        <f t="shared" si="2"/>
        <v>Hỏng</v>
      </c>
    </row>
    <row r="34" spans="1:16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40"/>
      <c r="H34" s="35">
        <f t="shared" si="3"/>
        <v>0</v>
      </c>
      <c r="I34" s="36"/>
      <c r="J34" s="37">
        <f t="shared" si="0"/>
        <v>0</v>
      </c>
      <c r="K34" s="41"/>
      <c r="L34" s="37">
        <f t="shared" si="1"/>
        <v>0</v>
      </c>
      <c r="M34" s="38">
        <f t="shared" si="4"/>
        <v>0</v>
      </c>
      <c r="N34" s="42">
        <f t="shared" si="5"/>
        <v>0</v>
      </c>
      <c r="O34" s="40"/>
      <c r="P34" s="29" t="str">
        <f t="shared" si="2"/>
        <v>Hỏng</v>
      </c>
    </row>
    <row r="35" spans="1:16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40"/>
      <c r="H35" s="35">
        <f t="shared" si="3"/>
        <v>0</v>
      </c>
      <c r="I35" s="36"/>
      <c r="J35" s="37">
        <f t="shared" si="0"/>
        <v>0</v>
      </c>
      <c r="K35" s="41"/>
      <c r="L35" s="37">
        <f t="shared" si="1"/>
        <v>0</v>
      </c>
      <c r="M35" s="38">
        <f t="shared" si="4"/>
        <v>0</v>
      </c>
      <c r="N35" s="42">
        <f t="shared" si="5"/>
        <v>0</v>
      </c>
      <c r="O35" s="40"/>
      <c r="P35" s="29" t="str">
        <f t="shared" si="2"/>
        <v>Hỏng</v>
      </c>
    </row>
    <row r="36" spans="1:16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40"/>
      <c r="H36" s="35">
        <f t="shared" si="3"/>
        <v>0</v>
      </c>
      <c r="I36" s="36"/>
      <c r="J36" s="37">
        <f t="shared" si="0"/>
        <v>0</v>
      </c>
      <c r="K36" s="41"/>
      <c r="L36" s="37">
        <f t="shared" si="1"/>
        <v>0</v>
      </c>
      <c r="M36" s="38">
        <f t="shared" si="4"/>
        <v>0</v>
      </c>
      <c r="N36" s="42">
        <f t="shared" si="5"/>
        <v>0</v>
      </c>
      <c r="O36" s="40"/>
      <c r="P36" s="29" t="str">
        <f t="shared" si="2"/>
        <v>Hỏng</v>
      </c>
    </row>
    <row r="37" spans="1:16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40"/>
      <c r="H37" s="35">
        <f t="shared" si="3"/>
        <v>0</v>
      </c>
      <c r="I37" s="36"/>
      <c r="J37" s="37">
        <f t="shared" si="0"/>
        <v>0</v>
      </c>
      <c r="K37" s="41"/>
      <c r="L37" s="37">
        <f t="shared" si="1"/>
        <v>0</v>
      </c>
      <c r="M37" s="38">
        <f t="shared" si="4"/>
        <v>0</v>
      </c>
      <c r="N37" s="42">
        <f t="shared" si="5"/>
        <v>0</v>
      </c>
      <c r="O37" s="40"/>
      <c r="P37" s="29" t="str">
        <f t="shared" si="2"/>
        <v>Hỏng</v>
      </c>
    </row>
    <row r="38" spans="1:16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40"/>
      <c r="H38" s="35">
        <f t="shared" si="3"/>
        <v>0</v>
      </c>
      <c r="I38" s="36"/>
      <c r="J38" s="37">
        <f t="shared" si="0"/>
        <v>0</v>
      </c>
      <c r="K38" s="41"/>
      <c r="L38" s="37">
        <f t="shared" si="1"/>
        <v>0</v>
      </c>
      <c r="M38" s="38">
        <f t="shared" si="4"/>
        <v>0</v>
      </c>
      <c r="N38" s="42">
        <f t="shared" si="5"/>
        <v>0</v>
      </c>
      <c r="O38" s="40"/>
      <c r="P38" s="29" t="str">
        <f t="shared" si="2"/>
        <v>Hỏng</v>
      </c>
    </row>
    <row r="39" spans="1:16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40"/>
      <c r="H39" s="35">
        <f t="shared" si="3"/>
        <v>0</v>
      </c>
      <c r="I39" s="36"/>
      <c r="J39" s="37">
        <f t="shared" si="0"/>
        <v>0</v>
      </c>
      <c r="K39" s="41"/>
      <c r="L39" s="37">
        <f t="shared" si="1"/>
        <v>0</v>
      </c>
      <c r="M39" s="38">
        <f t="shared" si="4"/>
        <v>0</v>
      </c>
      <c r="N39" s="42">
        <f t="shared" si="5"/>
        <v>0</v>
      </c>
      <c r="O39" s="40"/>
      <c r="P39" s="29" t="str">
        <f t="shared" si="2"/>
        <v>Hỏng</v>
      </c>
    </row>
    <row r="40" spans="1:16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40"/>
      <c r="H40" s="35">
        <f t="shared" si="3"/>
        <v>0</v>
      </c>
      <c r="I40" s="36"/>
      <c r="J40" s="37">
        <f t="shared" si="0"/>
        <v>0</v>
      </c>
      <c r="K40" s="41"/>
      <c r="L40" s="37">
        <f t="shared" si="1"/>
        <v>0</v>
      </c>
      <c r="M40" s="38">
        <f t="shared" si="4"/>
        <v>0</v>
      </c>
      <c r="N40" s="42">
        <f t="shared" si="5"/>
        <v>0</v>
      </c>
      <c r="O40" s="40"/>
      <c r="P40" s="29" t="str">
        <f t="shared" si="2"/>
        <v>Hỏng</v>
      </c>
    </row>
    <row r="41" spans="1:16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40"/>
      <c r="H41" s="35">
        <f t="shared" si="3"/>
        <v>0</v>
      </c>
      <c r="I41" s="36"/>
      <c r="J41" s="37">
        <f t="shared" si="0"/>
        <v>0</v>
      </c>
      <c r="K41" s="41"/>
      <c r="L41" s="37">
        <f t="shared" si="1"/>
        <v>0</v>
      </c>
      <c r="M41" s="38">
        <f t="shared" si="4"/>
        <v>0</v>
      </c>
      <c r="N41" s="42">
        <f t="shared" si="5"/>
        <v>0</v>
      </c>
      <c r="O41" s="40"/>
      <c r="P41" s="29" t="str">
        <f t="shared" si="2"/>
        <v>Hỏng</v>
      </c>
    </row>
    <row r="42" spans="1:16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40"/>
      <c r="H42" s="35">
        <f t="shared" si="3"/>
        <v>0</v>
      </c>
      <c r="I42" s="36"/>
      <c r="J42" s="37">
        <f t="shared" si="0"/>
        <v>0</v>
      </c>
      <c r="K42" s="41"/>
      <c r="L42" s="37">
        <f t="shared" si="1"/>
        <v>0</v>
      </c>
      <c r="M42" s="38">
        <f t="shared" si="4"/>
        <v>0</v>
      </c>
      <c r="N42" s="42">
        <f t="shared" si="5"/>
        <v>0</v>
      </c>
      <c r="O42" s="40"/>
      <c r="P42" s="29" t="str">
        <f t="shared" si="2"/>
        <v>Hỏng</v>
      </c>
    </row>
    <row r="43" spans="1:16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40"/>
      <c r="H43" s="35">
        <f t="shared" si="3"/>
        <v>0</v>
      </c>
      <c r="I43" s="36"/>
      <c r="J43" s="37">
        <f t="shared" si="0"/>
        <v>0</v>
      </c>
      <c r="K43" s="41"/>
      <c r="L43" s="37">
        <f t="shared" si="1"/>
        <v>0</v>
      </c>
      <c r="M43" s="38">
        <f t="shared" si="4"/>
        <v>0</v>
      </c>
      <c r="N43" s="42">
        <f t="shared" si="5"/>
        <v>0</v>
      </c>
      <c r="O43" s="40"/>
      <c r="P43" s="29" t="str">
        <f t="shared" si="2"/>
        <v>Hỏng</v>
      </c>
    </row>
    <row r="44" spans="1:16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40"/>
      <c r="H44" s="35">
        <f t="shared" si="3"/>
        <v>0</v>
      </c>
      <c r="I44" s="36"/>
      <c r="J44" s="37">
        <f t="shared" si="0"/>
        <v>0</v>
      </c>
      <c r="K44" s="41"/>
      <c r="L44" s="37">
        <f t="shared" si="1"/>
        <v>0</v>
      </c>
      <c r="M44" s="38">
        <f t="shared" si="4"/>
        <v>0</v>
      </c>
      <c r="N44" s="42">
        <f t="shared" si="5"/>
        <v>0</v>
      </c>
      <c r="O44" s="40"/>
      <c r="P44" s="29" t="str">
        <f t="shared" si="2"/>
        <v>Hỏng</v>
      </c>
    </row>
    <row r="45" spans="1:16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40"/>
      <c r="H45" s="35">
        <f t="shared" si="3"/>
        <v>0</v>
      </c>
      <c r="I45" s="36"/>
      <c r="J45" s="37">
        <f t="shared" si="0"/>
        <v>0</v>
      </c>
      <c r="K45" s="41"/>
      <c r="L45" s="37">
        <f t="shared" si="1"/>
        <v>0</v>
      </c>
      <c r="M45" s="38">
        <f t="shared" si="4"/>
        <v>0</v>
      </c>
      <c r="N45" s="42">
        <f t="shared" si="5"/>
        <v>0</v>
      </c>
      <c r="O45" s="40"/>
      <c r="P45" s="29" t="str">
        <f t="shared" si="2"/>
        <v>Hỏng</v>
      </c>
    </row>
    <row r="46" spans="1:16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40"/>
      <c r="H46" s="35">
        <f t="shared" si="3"/>
        <v>0</v>
      </c>
      <c r="I46" s="36"/>
      <c r="J46" s="37">
        <f t="shared" si="0"/>
        <v>0</v>
      </c>
      <c r="K46" s="41"/>
      <c r="L46" s="37">
        <f t="shared" si="1"/>
        <v>0</v>
      </c>
      <c r="M46" s="38">
        <f t="shared" si="4"/>
        <v>0</v>
      </c>
      <c r="N46" s="42">
        <f t="shared" si="5"/>
        <v>0</v>
      </c>
      <c r="O46" s="40"/>
      <c r="P46" s="29" t="str">
        <f t="shared" si="2"/>
        <v>Hỏng</v>
      </c>
    </row>
    <row r="47" spans="1:16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40"/>
      <c r="H47" s="35">
        <f t="shared" si="3"/>
        <v>0</v>
      </c>
      <c r="I47" s="36"/>
      <c r="J47" s="37">
        <f t="shared" si="0"/>
        <v>0</v>
      </c>
      <c r="K47" s="41"/>
      <c r="L47" s="37">
        <f t="shared" si="1"/>
        <v>0</v>
      </c>
      <c r="M47" s="38">
        <f t="shared" si="4"/>
        <v>0</v>
      </c>
      <c r="N47" s="42">
        <f t="shared" si="5"/>
        <v>0</v>
      </c>
      <c r="O47" s="40"/>
      <c r="P47" s="29" t="str">
        <f t="shared" si="2"/>
        <v>Hỏng</v>
      </c>
    </row>
    <row r="48" spans="1:16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40"/>
      <c r="H48" s="35">
        <f t="shared" si="3"/>
        <v>0</v>
      </c>
      <c r="I48" s="36"/>
      <c r="J48" s="37">
        <f t="shared" si="0"/>
        <v>0</v>
      </c>
      <c r="K48" s="41"/>
      <c r="L48" s="37">
        <f t="shared" si="1"/>
        <v>0</v>
      </c>
      <c r="M48" s="38">
        <f t="shared" si="4"/>
        <v>0</v>
      </c>
      <c r="N48" s="42">
        <f t="shared" si="5"/>
        <v>0</v>
      </c>
      <c r="O48" s="40"/>
      <c r="P48" s="29" t="str">
        <f t="shared" si="2"/>
        <v>Hỏng</v>
      </c>
    </row>
    <row r="49" spans="1:16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40"/>
      <c r="H49" s="35">
        <f t="shared" si="3"/>
        <v>0</v>
      </c>
      <c r="I49" s="36"/>
      <c r="J49" s="37">
        <f t="shared" si="0"/>
        <v>0</v>
      </c>
      <c r="K49" s="41"/>
      <c r="L49" s="37">
        <f t="shared" si="1"/>
        <v>0</v>
      </c>
      <c r="M49" s="38">
        <f t="shared" si="4"/>
        <v>0</v>
      </c>
      <c r="N49" s="42">
        <f t="shared" si="5"/>
        <v>0</v>
      </c>
      <c r="O49" s="40"/>
      <c r="P49" s="29" t="str">
        <f t="shared" si="2"/>
        <v>Hỏng</v>
      </c>
    </row>
    <row r="50" spans="1:16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40"/>
      <c r="H50" s="35">
        <f t="shared" si="3"/>
        <v>0</v>
      </c>
      <c r="I50" s="36"/>
      <c r="J50" s="37">
        <f t="shared" si="0"/>
        <v>0</v>
      </c>
      <c r="K50" s="41"/>
      <c r="L50" s="37">
        <f t="shared" si="1"/>
        <v>0</v>
      </c>
      <c r="M50" s="38">
        <f t="shared" si="4"/>
        <v>0</v>
      </c>
      <c r="N50" s="42">
        <f t="shared" si="5"/>
        <v>0</v>
      </c>
      <c r="O50" s="40"/>
      <c r="P50" s="29" t="str">
        <f t="shared" si="2"/>
        <v>Hỏng</v>
      </c>
    </row>
    <row r="51" spans="1:16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40"/>
      <c r="H51" s="35">
        <f t="shared" si="3"/>
        <v>0</v>
      </c>
      <c r="I51" s="36"/>
      <c r="J51" s="37">
        <f t="shared" si="0"/>
        <v>0</v>
      </c>
      <c r="K51" s="41"/>
      <c r="L51" s="37">
        <f t="shared" si="1"/>
        <v>0</v>
      </c>
      <c r="M51" s="38">
        <f t="shared" si="4"/>
        <v>0</v>
      </c>
      <c r="N51" s="42">
        <f t="shared" si="5"/>
        <v>0</v>
      </c>
      <c r="O51" s="40"/>
      <c r="P51" s="29" t="str">
        <f t="shared" si="2"/>
        <v>Hỏng</v>
      </c>
    </row>
    <row r="52" spans="1:16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40"/>
      <c r="H52" s="35">
        <f t="shared" si="3"/>
        <v>0</v>
      </c>
      <c r="I52" s="36"/>
      <c r="J52" s="37">
        <f t="shared" si="0"/>
        <v>0</v>
      </c>
      <c r="K52" s="41"/>
      <c r="L52" s="37">
        <f t="shared" si="1"/>
        <v>0</v>
      </c>
      <c r="M52" s="38">
        <f t="shared" si="4"/>
        <v>0</v>
      </c>
      <c r="N52" s="42">
        <f t="shared" si="5"/>
        <v>0</v>
      </c>
      <c r="O52" s="40"/>
      <c r="P52" s="29" t="str">
        <f t="shared" si="2"/>
        <v>Hỏng</v>
      </c>
    </row>
    <row r="53" spans="1:16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40"/>
      <c r="H53" s="35">
        <f t="shared" si="3"/>
        <v>0</v>
      </c>
      <c r="I53" s="36"/>
      <c r="J53" s="37">
        <f t="shared" si="0"/>
        <v>0</v>
      </c>
      <c r="K53" s="41"/>
      <c r="L53" s="37">
        <f t="shared" si="1"/>
        <v>0</v>
      </c>
      <c r="M53" s="38">
        <f t="shared" si="4"/>
        <v>0</v>
      </c>
      <c r="N53" s="42">
        <f t="shared" si="5"/>
        <v>0</v>
      </c>
      <c r="O53" s="40"/>
      <c r="P53" s="29" t="str">
        <f t="shared" si="2"/>
        <v>Hỏng</v>
      </c>
    </row>
    <row r="54" spans="1:16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40"/>
      <c r="H54" s="35">
        <f t="shared" si="3"/>
        <v>0</v>
      </c>
      <c r="I54" s="36"/>
      <c r="J54" s="37">
        <f t="shared" si="0"/>
        <v>0</v>
      </c>
      <c r="K54" s="41"/>
      <c r="L54" s="37">
        <f t="shared" si="1"/>
        <v>0</v>
      </c>
      <c r="M54" s="38">
        <f t="shared" si="4"/>
        <v>0</v>
      </c>
      <c r="N54" s="42">
        <f t="shared" si="5"/>
        <v>0</v>
      </c>
      <c r="O54" s="40"/>
      <c r="P54" s="29" t="str">
        <f t="shared" si="2"/>
        <v>Hỏng</v>
      </c>
    </row>
    <row r="55" spans="1:16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40"/>
      <c r="H55" s="35">
        <f t="shared" si="3"/>
        <v>0</v>
      </c>
      <c r="I55" s="51"/>
      <c r="J55" s="37">
        <f t="shared" si="0"/>
        <v>0</v>
      </c>
      <c r="K55" s="41"/>
      <c r="L55" s="37">
        <f t="shared" si="1"/>
        <v>0</v>
      </c>
      <c r="M55" s="38">
        <f t="shared" si="4"/>
        <v>0</v>
      </c>
      <c r="N55" s="42">
        <f t="shared" si="5"/>
        <v>0</v>
      </c>
      <c r="O55" s="40"/>
      <c r="P55" s="29" t="str">
        <f t="shared" si="2"/>
        <v>Hỏng</v>
      </c>
    </row>
    <row r="56" spans="4:14" s="16" customFormat="1" ht="12.75">
      <c r="D56" s="17"/>
      <c r="H56" s="18"/>
      <c r="I56" s="18"/>
      <c r="K56" s="18"/>
      <c r="M56" s="18"/>
      <c r="N56" s="18"/>
    </row>
    <row r="57" spans="1:15" s="19" customFormat="1" ht="12.75">
      <c r="A57" s="141" t="s">
        <v>13</v>
      </c>
      <c r="B57" s="141"/>
      <c r="C57"/>
      <c r="D57" s="5"/>
      <c r="E57"/>
      <c r="F57"/>
      <c r="G57"/>
      <c r="H57"/>
      <c r="I57"/>
      <c r="J57"/>
      <c r="K57" s="7"/>
      <c r="L57" s="9"/>
      <c r="M57"/>
      <c r="N57" s="9"/>
      <c r="O57" s="13"/>
    </row>
    <row r="58" spans="1:15" s="19" customFormat="1" ht="15.75">
      <c r="A58" s="1"/>
      <c r="B58" s="114" t="s">
        <v>114</v>
      </c>
      <c r="C58" s="114"/>
      <c r="D58" s="114"/>
      <c r="E58" s="114"/>
      <c r="F58" s="52"/>
      <c r="G58" s="1"/>
      <c r="H58" s="1"/>
      <c r="I58" s="114" t="s">
        <v>110</v>
      </c>
      <c r="J58" s="114"/>
      <c r="K58" s="114"/>
      <c r="L58" s="114"/>
      <c r="M58" s="114"/>
      <c r="N58" s="114"/>
      <c r="O58" s="114"/>
    </row>
    <row r="59" spans="1:15" s="15" customFormat="1" ht="15.75">
      <c r="A59" s="1"/>
      <c r="B59" s="114" t="s">
        <v>41</v>
      </c>
      <c r="C59" s="114"/>
      <c r="D59" s="114"/>
      <c r="E59" s="114"/>
      <c r="F59" s="52"/>
      <c r="G59" s="1"/>
      <c r="H59" s="1"/>
      <c r="I59" s="114" t="s">
        <v>36</v>
      </c>
      <c r="J59" s="114"/>
      <c r="K59" s="114"/>
      <c r="L59" s="114"/>
      <c r="M59" s="114"/>
      <c r="N59" s="114"/>
      <c r="O59" s="114"/>
    </row>
    <row r="60" spans="1:15" s="19" customFormat="1" ht="15.75">
      <c r="A60" s="1"/>
      <c r="B60" s="114" t="s">
        <v>107</v>
      </c>
      <c r="C60" s="114"/>
      <c r="D60" s="114"/>
      <c r="E60" s="114"/>
      <c r="F60" s="52"/>
      <c r="G60" s="1"/>
      <c r="H60" s="1"/>
      <c r="I60" s="114" t="s">
        <v>42</v>
      </c>
      <c r="J60" s="114"/>
      <c r="K60" s="114"/>
      <c r="L60" s="114"/>
      <c r="M60" s="114"/>
      <c r="N60" s="114"/>
      <c r="O60" s="114"/>
    </row>
    <row r="61" spans="1:15" s="19" customFormat="1" ht="15.75">
      <c r="A61" s="1"/>
      <c r="B61" s="114" t="s">
        <v>109</v>
      </c>
      <c r="C61" s="114"/>
      <c r="D61" s="114"/>
      <c r="E61" s="114"/>
      <c r="F61" s="52"/>
      <c r="G61" s="1"/>
      <c r="H61" s="1"/>
      <c r="I61" s="114" t="s">
        <v>38</v>
      </c>
      <c r="J61" s="114"/>
      <c r="K61" s="114"/>
      <c r="L61" s="114"/>
      <c r="M61" s="114"/>
      <c r="N61" s="114"/>
      <c r="O61" s="114"/>
    </row>
    <row r="62" spans="1:15" s="20" customFormat="1" ht="15">
      <c r="A62" s="1"/>
      <c r="B62" s="1"/>
      <c r="C62" s="1"/>
      <c r="D62" s="4"/>
      <c r="E62" s="1"/>
      <c r="F62" s="1"/>
      <c r="G62" s="1"/>
      <c r="H62" s="120" t="s">
        <v>116</v>
      </c>
      <c r="I62" s="120"/>
      <c r="J62" s="120"/>
      <c r="K62" s="120"/>
      <c r="L62" s="120"/>
      <c r="M62" s="120"/>
      <c r="N62" s="120"/>
      <c r="O62" s="120"/>
    </row>
    <row r="63" spans="1:15" s="20" customFormat="1" ht="15.75">
      <c r="A63" s="1"/>
      <c r="B63" s="1"/>
      <c r="C63" s="1"/>
      <c r="D63" s="4"/>
      <c r="E63" s="1"/>
      <c r="F63" s="1"/>
      <c r="G63" s="1"/>
      <c r="H63" s="1"/>
      <c r="I63" s="1"/>
      <c r="J63" s="1"/>
      <c r="K63" s="6"/>
      <c r="L63" s="8"/>
      <c r="M63" s="1"/>
      <c r="N63" s="8"/>
      <c r="O63" s="12"/>
    </row>
    <row r="64" spans="1:15" s="16" customFormat="1" ht="15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3"/>
      <c r="L64" s="113"/>
      <c r="M64" s="113"/>
      <c r="N64" s="113"/>
      <c r="O64" s="113"/>
    </row>
    <row r="65" spans="8:15" ht="12.75">
      <c r="H65"/>
      <c r="I65"/>
      <c r="L65" s="9"/>
      <c r="M65"/>
      <c r="N65" s="9"/>
      <c r="O65" s="13"/>
    </row>
    <row r="66" spans="8:15" ht="12.75">
      <c r="H66"/>
      <c r="I66"/>
      <c r="L66" s="9"/>
      <c r="M66"/>
      <c r="N66" s="9"/>
      <c r="O66" s="13"/>
    </row>
    <row r="67" spans="8:15" ht="12.75">
      <c r="H67"/>
      <c r="I67"/>
      <c r="L67" s="9"/>
      <c r="M67"/>
      <c r="N67" s="9"/>
      <c r="O67" s="13"/>
    </row>
    <row r="68" spans="8:15" ht="12.75">
      <c r="H68"/>
      <c r="I68"/>
      <c r="L68" s="9"/>
      <c r="M68"/>
      <c r="N68" s="9"/>
      <c r="O68" s="13"/>
    </row>
    <row r="69" spans="1:15" ht="15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3"/>
      <c r="L69" s="113"/>
      <c r="M69" s="113"/>
      <c r="N69" s="113"/>
      <c r="O69" s="113"/>
    </row>
  </sheetData>
  <sheetProtection/>
  <mergeCells count="38">
    <mergeCell ref="E12:F13"/>
    <mergeCell ref="A6:E6"/>
    <mergeCell ref="I6:O6"/>
    <mergeCell ref="A1:I1"/>
    <mergeCell ref="A2:I2"/>
    <mergeCell ref="L2:O2"/>
    <mergeCell ref="A5:E5"/>
    <mergeCell ref="I5:O5"/>
    <mergeCell ref="I58:O58"/>
    <mergeCell ref="I7:O7"/>
    <mergeCell ref="A10:A13"/>
    <mergeCell ref="B10:C13"/>
    <mergeCell ref="D10:D13"/>
    <mergeCell ref="E10:M10"/>
    <mergeCell ref="N10:N13"/>
    <mergeCell ref="O10:O13"/>
    <mergeCell ref="E11:H11"/>
    <mergeCell ref="I11:M11"/>
    <mergeCell ref="D64:J64"/>
    <mergeCell ref="B60:E60"/>
    <mergeCell ref="I60:O60"/>
    <mergeCell ref="G12:G13"/>
    <mergeCell ref="H12:H13"/>
    <mergeCell ref="I12:J12"/>
    <mergeCell ref="K12:L12"/>
    <mergeCell ref="M12:M13"/>
    <mergeCell ref="A57:B57"/>
    <mergeCell ref="B58:E58"/>
    <mergeCell ref="L64:O64"/>
    <mergeCell ref="B59:E59"/>
    <mergeCell ref="I59:O59"/>
    <mergeCell ref="A69:C69"/>
    <mergeCell ref="D69:J69"/>
    <mergeCell ref="L69:O69"/>
    <mergeCell ref="B61:E61"/>
    <mergeCell ref="I61:O61"/>
    <mergeCell ref="H62:O62"/>
    <mergeCell ref="A64:C6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bestFit="1" customWidth="1"/>
    <col min="2" max="2" width="21.421875" style="0" customWidth="1"/>
    <col min="3" max="3" width="8.421875" style="0" customWidth="1"/>
    <col min="4" max="4" width="13.421875" style="0" customWidth="1"/>
    <col min="5" max="5" width="7.28125" style="0" customWidth="1"/>
    <col min="6" max="6" width="8.00390625" style="0" customWidth="1"/>
    <col min="7" max="7" width="7.28125" style="0" customWidth="1"/>
    <col min="9" max="9" width="8.28125" style="0" customWidth="1"/>
    <col min="10" max="10" width="7.57421875" style="0" customWidth="1"/>
    <col min="11" max="11" width="7.00390625" style="0" customWidth="1"/>
    <col min="12" max="12" width="7.8515625" style="0" customWidth="1"/>
  </cols>
  <sheetData>
    <row r="1" spans="1:16" ht="15.75">
      <c r="A1" s="153"/>
      <c r="B1" s="153"/>
      <c r="C1" s="153"/>
      <c r="D1" s="153"/>
      <c r="E1" s="153"/>
      <c r="F1" s="153"/>
      <c r="G1" s="154" t="s">
        <v>16</v>
      </c>
      <c r="H1" s="154"/>
      <c r="I1" s="154"/>
      <c r="J1" s="154"/>
      <c r="K1" s="73"/>
      <c r="L1" s="73"/>
      <c r="M1" s="73"/>
      <c r="N1" s="73"/>
      <c r="O1" s="73"/>
      <c r="P1" s="73"/>
    </row>
    <row r="2" spans="1:16" ht="15.75">
      <c r="A2" s="154" t="s">
        <v>146</v>
      </c>
      <c r="B2" s="154"/>
      <c r="C2" s="154"/>
      <c r="D2" s="154"/>
      <c r="E2" s="154"/>
      <c r="F2" s="75"/>
      <c r="G2" s="154" t="s">
        <v>10</v>
      </c>
      <c r="H2" s="154"/>
      <c r="I2" s="154"/>
      <c r="J2" s="154"/>
      <c r="K2" s="73"/>
      <c r="L2" s="73"/>
      <c r="M2" s="73"/>
      <c r="N2" s="73"/>
      <c r="O2" s="73"/>
      <c r="P2" s="73"/>
    </row>
    <row r="3" spans="1:12" s="61" customFormat="1" ht="15.75">
      <c r="A3" s="54"/>
      <c r="B3" s="54"/>
      <c r="C3" s="54"/>
      <c r="D3" s="55"/>
      <c r="E3" s="54"/>
      <c r="F3" s="54"/>
      <c r="G3" s="60"/>
      <c r="H3" s="60"/>
      <c r="I3" s="60"/>
      <c r="J3" s="60"/>
      <c r="K3" s="56"/>
      <c r="L3" s="57"/>
    </row>
    <row r="4" spans="1:12" s="61" customFormat="1" ht="15.75">
      <c r="A4" s="54"/>
      <c r="B4" s="54"/>
      <c r="C4" s="54"/>
      <c r="D4" s="55"/>
      <c r="E4" s="54"/>
      <c r="F4" s="54"/>
      <c r="G4" s="60"/>
      <c r="H4" s="60"/>
      <c r="I4" s="60"/>
      <c r="J4" s="60"/>
      <c r="K4" s="56"/>
      <c r="L4" s="57"/>
    </row>
    <row r="5" spans="1:12" s="61" customFormat="1" ht="15.75">
      <c r="A5" s="151" t="s">
        <v>145</v>
      </c>
      <c r="B5" s="151"/>
      <c r="C5" s="151"/>
      <c r="D5" s="151"/>
      <c r="E5" s="151"/>
      <c r="F5" s="151" t="s">
        <v>144</v>
      </c>
      <c r="G5" s="151"/>
      <c r="H5" s="151"/>
      <c r="I5" s="151"/>
      <c r="J5" s="151"/>
      <c r="K5" s="151"/>
      <c r="L5" s="151"/>
    </row>
    <row r="6" spans="1:14" s="61" customFormat="1" ht="15.75">
      <c r="A6" s="151" t="s">
        <v>127</v>
      </c>
      <c r="B6" s="151"/>
      <c r="C6" s="151"/>
      <c r="D6" s="151"/>
      <c r="E6" s="151"/>
      <c r="F6" s="152" t="s">
        <v>128</v>
      </c>
      <c r="G6" s="152"/>
      <c r="H6" s="152"/>
      <c r="I6" s="152"/>
      <c r="J6" s="152"/>
      <c r="K6" s="152"/>
      <c r="L6" s="152"/>
      <c r="M6" s="152"/>
      <c r="N6" s="152"/>
    </row>
    <row r="7" spans="1:12" s="61" customFormat="1" ht="15.75">
      <c r="A7" s="54"/>
      <c r="B7" s="54"/>
      <c r="C7" s="54"/>
      <c r="D7" s="55"/>
      <c r="E7" s="54"/>
      <c r="F7" s="151" t="s">
        <v>11</v>
      </c>
      <c r="G7" s="151"/>
      <c r="H7" s="151"/>
      <c r="I7" s="151"/>
      <c r="J7" s="151"/>
      <c r="K7" s="151"/>
      <c r="L7" s="151"/>
    </row>
    <row r="8" spans="1:12" s="61" customFormat="1" ht="12.75">
      <c r="A8" s="62"/>
      <c r="B8" s="62"/>
      <c r="C8" s="62"/>
      <c r="D8" s="63"/>
      <c r="E8" s="62"/>
      <c r="F8" s="62"/>
      <c r="G8" s="64"/>
      <c r="H8" s="64"/>
      <c r="I8" s="64"/>
      <c r="J8" s="64"/>
      <c r="K8" s="65"/>
      <c r="L8" s="66"/>
    </row>
    <row r="9" spans="1:12" s="61" customFormat="1" ht="12.75">
      <c r="A9" s="62"/>
      <c r="B9" s="62"/>
      <c r="C9" s="62"/>
      <c r="D9" s="63"/>
      <c r="E9" s="62"/>
      <c r="F9" s="62"/>
      <c r="G9" s="64"/>
      <c r="H9" s="64"/>
      <c r="I9" s="64"/>
      <c r="J9" s="64"/>
      <c r="K9" s="65"/>
      <c r="L9" s="66"/>
    </row>
    <row r="10" spans="1:12" s="61" customFormat="1" ht="14.25" customHeight="1">
      <c r="A10" s="138" t="s">
        <v>0</v>
      </c>
      <c r="B10" s="121" t="s">
        <v>1</v>
      </c>
      <c r="C10" s="122"/>
      <c r="D10" s="102" t="s">
        <v>2</v>
      </c>
      <c r="E10" s="155" t="s">
        <v>3</v>
      </c>
      <c r="F10" s="155"/>
      <c r="G10" s="155"/>
      <c r="H10" s="155"/>
      <c r="I10" s="156" t="s">
        <v>122</v>
      </c>
      <c r="J10" s="157"/>
      <c r="K10" s="158"/>
      <c r="L10" s="159" t="s">
        <v>120</v>
      </c>
    </row>
    <row r="11" spans="1:12" s="61" customFormat="1" ht="14.25">
      <c r="A11" s="139"/>
      <c r="B11" s="123"/>
      <c r="C11" s="124"/>
      <c r="D11" s="103"/>
      <c r="E11" s="110" t="s">
        <v>8</v>
      </c>
      <c r="F11" s="111"/>
      <c r="G11" s="112"/>
      <c r="H11" s="69" t="s">
        <v>12</v>
      </c>
      <c r="I11" s="160" t="s">
        <v>123</v>
      </c>
      <c r="J11" s="166" t="s">
        <v>124</v>
      </c>
      <c r="K11" s="166"/>
      <c r="L11" s="139"/>
    </row>
    <row r="12" spans="1:12" s="61" customFormat="1" ht="14.25" customHeight="1">
      <c r="A12" s="139"/>
      <c r="B12" s="123"/>
      <c r="C12" s="124"/>
      <c r="D12" s="103"/>
      <c r="E12" s="167" t="s">
        <v>29</v>
      </c>
      <c r="F12" s="108" t="s">
        <v>27</v>
      </c>
      <c r="G12" s="132" t="s">
        <v>121</v>
      </c>
      <c r="H12" s="70" t="s">
        <v>5</v>
      </c>
      <c r="I12" s="165"/>
      <c r="J12" s="160" t="s">
        <v>125</v>
      </c>
      <c r="K12" s="160" t="s">
        <v>126</v>
      </c>
      <c r="L12" s="139"/>
    </row>
    <row r="13" spans="1:12" s="61" customFormat="1" ht="14.25">
      <c r="A13" s="140"/>
      <c r="B13" s="125"/>
      <c r="C13" s="126"/>
      <c r="D13" s="104"/>
      <c r="E13" s="167"/>
      <c r="F13" s="109"/>
      <c r="G13" s="133"/>
      <c r="H13" s="68" t="s">
        <v>14</v>
      </c>
      <c r="I13" s="161"/>
      <c r="J13" s="161"/>
      <c r="K13" s="161"/>
      <c r="L13" s="140"/>
    </row>
    <row r="14" spans="1:13" s="67" customFormat="1" ht="23.25" customHeight="1">
      <c r="A14" s="71">
        <v>1</v>
      </c>
      <c r="B14" s="88" t="s">
        <v>129</v>
      </c>
      <c r="C14" s="89" t="s">
        <v>130</v>
      </c>
      <c r="D14" s="92" t="s">
        <v>141</v>
      </c>
      <c r="E14" s="59">
        <v>9</v>
      </c>
      <c r="F14" s="59">
        <v>9</v>
      </c>
      <c r="G14" s="58">
        <f aca="true" t="shared" si="0" ref="G14:G20">ROUND((E14+F14*2)/3,1)</f>
        <v>9</v>
      </c>
      <c r="H14" s="59">
        <v>8</v>
      </c>
      <c r="I14" s="72">
        <f aca="true" t="shared" si="1" ref="I14:I20">ROUND((G14*0.4+H14*0.6),1)</f>
        <v>8.4</v>
      </c>
      <c r="J14" s="72" t="str">
        <f>IF(I14&gt;=8.5,"A",IF(I14&gt;=7.8,"B+",IF(I14&gt;=7,"B",IF(I14&gt;=6.3,"C+",IF(I14&gt;=5.5,"C",IF(I14&gt;=4.8,"D+",IF(I14&gt;=4,"D",IF(I14&gt;=3,"F+","F"))))))))</f>
        <v>B+</v>
      </c>
      <c r="K14" s="72" t="str">
        <f>IF(J14="A","4,0",IF(J14="B+","3,5",IF(J14="B","3,0",IF(J14="C+","2,5",IF(J14="C","2,0",IF(J14="D+","1,5",IF(J14="D","1,0",IF(J14="F+","0,5","0,0"))))))))</f>
        <v>3,5</v>
      </c>
      <c r="L14" s="26"/>
      <c r="M14" s="74" t="str">
        <f aca="true" t="shared" si="2" ref="M14:M20">IF(K14&gt;="1,0","ĐẠT",IF(K14&lt;"1,0","HỎNG",))</f>
        <v>ĐẠT</v>
      </c>
    </row>
    <row r="15" spans="1:13" s="67" customFormat="1" ht="23.25" customHeight="1">
      <c r="A15" s="71">
        <v>2</v>
      </c>
      <c r="B15" s="88" t="s">
        <v>98</v>
      </c>
      <c r="C15" s="89" t="s">
        <v>131</v>
      </c>
      <c r="D15" s="92" t="s">
        <v>142</v>
      </c>
      <c r="E15" s="59">
        <v>9</v>
      </c>
      <c r="F15" s="58">
        <v>9</v>
      </c>
      <c r="G15" s="58">
        <f t="shared" si="0"/>
        <v>9</v>
      </c>
      <c r="H15" s="59">
        <v>7</v>
      </c>
      <c r="I15" s="72">
        <f t="shared" si="1"/>
        <v>7.8</v>
      </c>
      <c r="J15" s="72" t="str">
        <f aca="true" t="shared" si="3" ref="J15:J20">IF(I15&gt;=8.5,"A",IF(I15&gt;=7.8,"B+",IF(I15&gt;=7,"B",IF(I15&gt;=6.3,"C+",IF(I15&gt;=5.5,"C",IF(I15&gt;=4.8,"D+",IF(I15&gt;=4,"D",IF(I15&gt;=3,"F+","F"))))))))</f>
        <v>B+</v>
      </c>
      <c r="K15" s="72" t="str">
        <f aca="true" t="shared" si="4" ref="K15:K20">IF(J15="A","4,0",IF(J15="B+","3,5",IF(J15="B","3,0",IF(J15="C+","2,5",IF(J15="C","2,0",IF(J15="D+","1,5",IF(J15="D","1,0",IF(J15="F+","0,5","0,0"))))))))</f>
        <v>3,5</v>
      </c>
      <c r="L15" s="26"/>
      <c r="M15" s="74" t="str">
        <f t="shared" si="2"/>
        <v>ĐẠT</v>
      </c>
    </row>
    <row r="16" spans="1:13" s="67" customFormat="1" ht="23.25" customHeight="1">
      <c r="A16" s="71">
        <v>3</v>
      </c>
      <c r="B16" s="88" t="s">
        <v>132</v>
      </c>
      <c r="C16" s="89" t="s">
        <v>133</v>
      </c>
      <c r="D16" s="92" t="s">
        <v>143</v>
      </c>
      <c r="E16" s="59">
        <v>10</v>
      </c>
      <c r="F16" s="58">
        <v>9</v>
      </c>
      <c r="G16" s="58">
        <f t="shared" si="0"/>
        <v>9.3</v>
      </c>
      <c r="H16" s="59">
        <v>7</v>
      </c>
      <c r="I16" s="72">
        <f t="shared" si="1"/>
        <v>7.9</v>
      </c>
      <c r="J16" s="72" t="str">
        <f t="shared" si="3"/>
        <v>B+</v>
      </c>
      <c r="K16" s="72" t="str">
        <f t="shared" si="4"/>
        <v>3,5</v>
      </c>
      <c r="L16" s="26"/>
      <c r="M16" s="74" t="str">
        <f t="shared" si="2"/>
        <v>ĐẠT</v>
      </c>
    </row>
    <row r="17" spans="1:13" s="67" customFormat="1" ht="23.25" customHeight="1">
      <c r="A17" s="71">
        <v>4</v>
      </c>
      <c r="B17" s="88" t="s">
        <v>134</v>
      </c>
      <c r="C17" s="89" t="s">
        <v>135</v>
      </c>
      <c r="D17" s="93" t="s">
        <v>136</v>
      </c>
      <c r="E17" s="59">
        <v>9</v>
      </c>
      <c r="F17" s="59">
        <v>9</v>
      </c>
      <c r="G17" s="58">
        <f t="shared" si="0"/>
        <v>9</v>
      </c>
      <c r="H17" s="59">
        <v>9</v>
      </c>
      <c r="I17" s="72">
        <f t="shared" si="1"/>
        <v>9</v>
      </c>
      <c r="J17" s="72" t="str">
        <f t="shared" si="3"/>
        <v>A</v>
      </c>
      <c r="K17" s="72" t="str">
        <f t="shared" si="4"/>
        <v>4,0</v>
      </c>
      <c r="L17" s="26"/>
      <c r="M17" s="74" t="str">
        <f t="shared" si="2"/>
        <v>ĐẠT</v>
      </c>
    </row>
    <row r="18" spans="1:13" s="67" customFormat="1" ht="23.25" customHeight="1">
      <c r="A18" s="71">
        <v>5</v>
      </c>
      <c r="B18" s="90" t="s">
        <v>137</v>
      </c>
      <c r="C18" s="91" t="s">
        <v>59</v>
      </c>
      <c r="D18" s="93" t="s">
        <v>138</v>
      </c>
      <c r="E18" s="59">
        <v>9</v>
      </c>
      <c r="F18" s="58">
        <v>9</v>
      </c>
      <c r="G18" s="58">
        <f t="shared" si="0"/>
        <v>9</v>
      </c>
      <c r="H18" s="59">
        <v>8</v>
      </c>
      <c r="I18" s="72">
        <f t="shared" si="1"/>
        <v>8.4</v>
      </c>
      <c r="J18" s="72" t="str">
        <f t="shared" si="3"/>
        <v>B+</v>
      </c>
      <c r="K18" s="72" t="str">
        <f t="shared" si="4"/>
        <v>3,5</v>
      </c>
      <c r="L18" s="26"/>
      <c r="M18" s="74" t="str">
        <f t="shared" si="2"/>
        <v>ĐẠT</v>
      </c>
    </row>
    <row r="19" spans="1:13" s="82" customFormat="1" ht="23.25" customHeight="1">
      <c r="A19" s="83">
        <v>6</v>
      </c>
      <c r="B19" s="94" t="s">
        <v>139</v>
      </c>
      <c r="C19" s="95" t="s">
        <v>84</v>
      </c>
      <c r="D19" s="96"/>
      <c r="E19" s="78"/>
      <c r="F19" s="80"/>
      <c r="G19" s="80">
        <f t="shared" si="0"/>
        <v>0</v>
      </c>
      <c r="H19" s="78"/>
      <c r="I19" s="79">
        <f t="shared" si="1"/>
        <v>0</v>
      </c>
      <c r="J19" s="79" t="str">
        <f t="shared" si="3"/>
        <v>F</v>
      </c>
      <c r="K19" s="79" t="str">
        <f t="shared" si="4"/>
        <v>0,0</v>
      </c>
      <c r="L19" s="77"/>
      <c r="M19" s="81" t="str">
        <f t="shared" si="2"/>
        <v>HỎNG</v>
      </c>
    </row>
    <row r="20" spans="1:13" s="82" customFormat="1" ht="23.25" customHeight="1">
      <c r="A20" s="83">
        <v>7</v>
      </c>
      <c r="B20" s="94" t="s">
        <v>139</v>
      </c>
      <c r="C20" s="95" t="s">
        <v>140</v>
      </c>
      <c r="D20" s="97"/>
      <c r="E20" s="78"/>
      <c r="F20" s="80"/>
      <c r="G20" s="80">
        <f t="shared" si="0"/>
        <v>0</v>
      </c>
      <c r="H20" s="78"/>
      <c r="I20" s="79">
        <f t="shared" si="1"/>
        <v>0</v>
      </c>
      <c r="J20" s="79" t="str">
        <f t="shared" si="3"/>
        <v>F</v>
      </c>
      <c r="K20" s="79" t="str">
        <f t="shared" si="4"/>
        <v>0,0</v>
      </c>
      <c r="L20" s="77"/>
      <c r="M20" s="81" t="str">
        <f t="shared" si="2"/>
        <v>HỎNG</v>
      </c>
    </row>
    <row r="21" spans="5:16" s="54" customFormat="1" ht="15.75">
      <c r="E21" s="85"/>
      <c r="F21" s="85"/>
      <c r="G21" s="85"/>
      <c r="H21" s="163"/>
      <c r="I21" s="163"/>
      <c r="J21" s="163"/>
      <c r="K21" s="163"/>
      <c r="L21" s="163"/>
      <c r="M21" s="86"/>
      <c r="N21" s="86"/>
      <c r="O21" s="86"/>
      <c r="P21" s="86"/>
    </row>
    <row r="22" spans="1:5" s="54" customFormat="1" ht="27" customHeight="1">
      <c r="A22" s="57"/>
      <c r="E22" s="57"/>
    </row>
    <row r="23" spans="1:16" s="54" customFormat="1" ht="15.75">
      <c r="A23" s="162"/>
      <c r="B23" s="162"/>
      <c r="C23" s="162"/>
      <c r="D23" s="162"/>
      <c r="E23" s="162"/>
      <c r="F23" s="164"/>
      <c r="G23" s="164"/>
      <c r="H23" s="164"/>
      <c r="I23" s="164"/>
      <c r="J23" s="164"/>
      <c r="K23" s="164"/>
      <c r="L23" s="164"/>
      <c r="M23" s="87"/>
      <c r="N23" s="87"/>
      <c r="O23" s="87"/>
      <c r="P23" s="87"/>
    </row>
    <row r="24" spans="1:6" s="54" customFormat="1" ht="15.75">
      <c r="A24" s="84"/>
      <c r="B24" s="84"/>
      <c r="C24" s="84"/>
      <c r="D24" s="84"/>
      <c r="E24" s="57"/>
      <c r="F24" s="84"/>
    </row>
    <row r="25" spans="1:6" s="54" customFormat="1" ht="15.75">
      <c r="A25" s="84"/>
      <c r="B25" s="84"/>
      <c r="C25" s="84"/>
      <c r="D25" s="84"/>
      <c r="E25" s="84"/>
      <c r="F25" s="84"/>
    </row>
    <row r="26" spans="1:6" s="54" customFormat="1" ht="15.75">
      <c r="A26" s="84"/>
      <c r="B26" s="84"/>
      <c r="C26" s="84"/>
      <c r="D26" s="84"/>
      <c r="E26" s="84"/>
      <c r="F26" s="84"/>
    </row>
    <row r="27" spans="1:6" s="54" customFormat="1" ht="15.75">
      <c r="A27" s="57"/>
      <c r="B27" s="84"/>
      <c r="C27" s="84"/>
      <c r="D27" s="84"/>
      <c r="E27" s="84"/>
      <c r="F27" s="84"/>
    </row>
    <row r="28" spans="1:16" s="54" customFormat="1" ht="15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76"/>
      <c r="N28" s="76"/>
      <c r="O28" s="76"/>
      <c r="P28" s="76"/>
    </row>
  </sheetData>
  <sheetProtection/>
  <mergeCells count="28">
    <mergeCell ref="H21:L21"/>
    <mergeCell ref="A23:E23"/>
    <mergeCell ref="F23:L23"/>
    <mergeCell ref="A28:E28"/>
    <mergeCell ref="F28:L28"/>
    <mergeCell ref="I11:I13"/>
    <mergeCell ref="J11:K11"/>
    <mergeCell ref="E12:E13"/>
    <mergeCell ref="F12:F13"/>
    <mergeCell ref="G12:G13"/>
    <mergeCell ref="F7:L7"/>
    <mergeCell ref="A10:A13"/>
    <mergeCell ref="B10:C13"/>
    <mergeCell ref="D10:D13"/>
    <mergeCell ref="E10:H10"/>
    <mergeCell ref="I10:K10"/>
    <mergeCell ref="L10:L13"/>
    <mergeCell ref="E11:G11"/>
    <mergeCell ref="J12:J13"/>
    <mergeCell ref="K12:K13"/>
    <mergeCell ref="A6:E6"/>
    <mergeCell ref="F6:N6"/>
    <mergeCell ref="A1:F1"/>
    <mergeCell ref="G1:J1"/>
    <mergeCell ref="A2:E2"/>
    <mergeCell ref="G2:J2"/>
    <mergeCell ref="A5:E5"/>
    <mergeCell ref="F5:L5"/>
  </mergeCells>
  <conditionalFormatting sqref="K14:K20">
    <cfRule type="cellIs" priority="10" dxfId="0" operator="lessThan" stopIfTrue="1">
      <formula>5</formula>
    </cfRule>
  </conditionalFormatting>
  <conditionalFormatting sqref="F15:I16 I17 F18:I20 J14:J20 G14 G17">
    <cfRule type="cellIs" priority="9" dxfId="0" operator="lessThan" stopIfTrue="1">
      <formula>3</formula>
    </cfRule>
  </conditionalFormatting>
  <conditionalFormatting sqref="G15">
    <cfRule type="cellIs" priority="8" dxfId="0" operator="lessThan" stopIfTrue="1">
      <formula>3</formula>
    </cfRule>
  </conditionalFormatting>
  <conditionalFormatting sqref="G16">
    <cfRule type="cellIs" priority="7" dxfId="0" operator="lessThan" stopIfTrue="1">
      <formula>3</formula>
    </cfRule>
  </conditionalFormatting>
  <conditionalFormatting sqref="G18:G20">
    <cfRule type="cellIs" priority="6" dxfId="0" operator="lessThan" stopIfTrue="1">
      <formula>3</formula>
    </cfRule>
  </conditionalFormatting>
  <conditionalFormatting sqref="G15:G20">
    <cfRule type="cellIs" priority="5" dxfId="0" operator="lessThan" stopIfTrue="1">
      <formula>3</formula>
    </cfRule>
  </conditionalFormatting>
  <conditionalFormatting sqref="G15:G20">
    <cfRule type="cellIs" priority="4" dxfId="0" operator="lessThan" stopIfTrue="1">
      <formula>3</formula>
    </cfRule>
  </conditionalFormatting>
  <conditionalFormatting sqref="G15:G20">
    <cfRule type="cellIs" priority="3" dxfId="0" operator="lessThan" stopIfTrue="1">
      <formula>3</formula>
    </cfRule>
  </conditionalFormatting>
  <conditionalFormatting sqref="G15:G20">
    <cfRule type="cellIs" priority="2" dxfId="0" operator="lessThan" stopIfTrue="1">
      <formula>3</formula>
    </cfRule>
  </conditionalFormatting>
  <conditionalFormatting sqref="I14">
    <cfRule type="cellIs" priority="1" dxfId="0" operator="lessThan" stopIfTrue="1">
      <formula>3</formula>
    </cfRule>
  </conditionalFormatting>
  <printOptions/>
  <pageMargins left="0.29" right="0.21" top="0.32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2018-11-14T03:54:40Z</cp:lastPrinted>
  <dcterms:created xsi:type="dcterms:W3CDTF">2013-03-09T02:32:24Z</dcterms:created>
  <dcterms:modified xsi:type="dcterms:W3CDTF">2020-11-23T02:37:39Z</dcterms:modified>
  <cp:category/>
  <cp:version/>
  <cp:contentType/>
  <cp:contentStatus/>
</cp:coreProperties>
</file>